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horizonpower-my.sharepoint.com/personal/h089409_horizonpower_com_au/Documents/Documents/Umbraco/"/>
    </mc:Choice>
  </mc:AlternateContent>
  <xr:revisionPtr revIDLastSave="0" documentId="8_{D0875502-D1B8-4C86-A6FD-F6337E644E55}" xr6:coauthVersionLast="47" xr6:coauthVersionMax="47" xr10:uidLastSave="{00000000-0000-0000-0000-000000000000}"/>
  <bookViews>
    <workbookView xWindow="-110" yWindow="-110" windowWidth="19420" windowHeight="10420" tabRatio="712" xr2:uid="{00000000-000D-0000-FFFF-FFFF00000000}"/>
  </bookViews>
  <sheets>
    <sheet name="Read this first" sheetId="37" r:id="rId1"/>
    <sheet name="Customer numbers" sheetId="14" r:id="rId2"/>
    <sheet name="Billing and payment" sheetId="28" r:id="rId3"/>
    <sheet name="Reconnections" sheetId="30" r:id="rId4"/>
    <sheet name="Disconnections for non-payment" sheetId="29" r:id="rId5"/>
    <sheet name="Complaints" sheetId="31" r:id="rId6"/>
    <sheet name="Compensation payments" sheetId="32" r:id="rId7"/>
    <sheet name="Call centre performance" sheetId="33" r:id="rId8"/>
    <sheet name="Energy bill debt" sheetId="34" r:id="rId9"/>
    <sheet name="Hardship customers" sheetId="35" r:id="rId10"/>
  </sheets>
  <definedNames>
    <definedName name="_xlnm.Print_Area" localSheetId="2">'Billing and payment'!$A$2:$E$37</definedName>
    <definedName name="_xlnm.Print_Area" localSheetId="7">'Call centre performance'!$A$2:$E$12</definedName>
    <definedName name="_xlnm.Print_Area" localSheetId="6">'Compensation payments'!$A$2:$E$13</definedName>
    <definedName name="_xlnm.Print_Area" localSheetId="5">Complaints!$A$2:$E$38</definedName>
    <definedName name="_xlnm.Print_Area" localSheetId="1">'Customer numbers'!$A$1:$E$17</definedName>
    <definedName name="_xlnm.Print_Area" localSheetId="4">'Disconnections for non-payment'!$A$2:$E$21</definedName>
    <definedName name="_xlnm.Print_Area" localSheetId="8">'Energy bill debt'!$A$2:$E$19</definedName>
    <definedName name="_xlnm.Print_Area" localSheetId="9">'Hardship customers'!$A$2:$E$25</definedName>
    <definedName name="_xlnm.Print_Area" localSheetId="0">'Read this first'!$A$2:$B$16</definedName>
    <definedName name="_xlnm.Print_Area" localSheetId="3">Reconnections!$A$2:$E$25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1" l="1"/>
  <c r="C20" i="31"/>
  <c r="D11" i="33" l="1"/>
  <c r="D8" i="33"/>
  <c r="A2" i="35" l="1"/>
  <c r="A2" i="34"/>
  <c r="A2" i="33"/>
  <c r="A2" i="32"/>
  <c r="D36" i="31"/>
  <c r="D34" i="31"/>
  <c r="D31" i="31"/>
  <c r="D29" i="31"/>
  <c r="D27" i="31"/>
  <c r="D25" i="31"/>
  <c r="D23" i="31"/>
  <c r="D21" i="31"/>
  <c r="D19" i="31"/>
  <c r="D17" i="31"/>
  <c r="D15" i="31"/>
  <c r="D13" i="31"/>
  <c r="D11" i="31"/>
  <c r="D9" i="31"/>
  <c r="A2" i="31"/>
  <c r="D23" i="30"/>
  <c r="D21" i="30"/>
  <c r="D19" i="30"/>
  <c r="D17" i="30"/>
  <c r="D15" i="30"/>
  <c r="D13" i="30"/>
  <c r="D11" i="30"/>
  <c r="D9" i="30"/>
  <c r="D7" i="30"/>
  <c r="A2" i="30"/>
  <c r="D17" i="29"/>
  <c r="D15" i="29"/>
  <c r="D13" i="29"/>
  <c r="D11" i="29"/>
  <c r="A2" i="29"/>
  <c r="A2" i="28"/>
  <c r="C11" i="14"/>
  <c r="D33" i="28" s="1"/>
  <c r="C8" i="14"/>
  <c r="D17" i="28" s="1"/>
  <c r="D9" i="29" l="1"/>
  <c r="D21" i="28"/>
  <c r="D23" i="28"/>
  <c r="D25" i="28"/>
  <c r="D7" i="29"/>
  <c r="D7" i="28"/>
  <c r="D31" i="28"/>
  <c r="D11" i="28"/>
  <c r="D13" i="28"/>
  <c r="D15" i="28"/>
</calcChain>
</file>

<file path=xl/sharedStrings.xml><?xml version="1.0" encoding="utf-8"?>
<sst xmlns="http://schemas.openxmlformats.org/spreadsheetml/2006/main" count="559" uniqueCount="357">
  <si>
    <t>2021 Electricity Performance Reporting Datasheet - Retail Indicators</t>
  </si>
  <si>
    <t>IMPORTANT NOTICE FOR ELECTRICITY RETAIL LICENSEES</t>
  </si>
  <si>
    <r>
      <t xml:space="preserve">Licensees should refer to the </t>
    </r>
    <r>
      <rPr>
        <i/>
        <sz val="12"/>
        <rFont val="Arial"/>
        <family val="2"/>
      </rPr>
      <t>Electricity Retail Licence Performance Reporting Handbook</t>
    </r>
    <r>
      <rPr>
        <sz val="12"/>
        <rFont val="Arial"/>
        <family val="2"/>
      </rPr>
      <t xml:space="preserve"> for information on the definitions of electricity retail indicators listed in these Datasheets.  The Handbook is available on the ERA website (see link below):</t>
    </r>
  </si>
  <si>
    <t>https://www.erawa.com.au/electricity/electricity-licensing/regulatory-guidelines</t>
  </si>
  <si>
    <r>
      <rPr>
        <b/>
        <sz val="10"/>
        <color rgb="FF000000"/>
        <rFont val="Arial"/>
        <family val="2"/>
        <scheme val="minor"/>
      </rPr>
      <t>As per section 4 of the handbook, retailers should complete the ‘number’ column in each worksheet as follows:</t>
    </r>
    <r>
      <rPr>
        <sz val="10"/>
        <color rgb="FF000000"/>
        <rFont val="Arial"/>
        <family val="2"/>
        <scheme val="minor"/>
      </rPr>
      <t xml:space="preserve">
</t>
    </r>
    <r>
      <rPr>
        <b/>
        <sz val="10"/>
        <color rgb="FF000000"/>
        <rFont val="Arial"/>
        <family val="2"/>
        <scheme val="minor"/>
      </rPr>
      <t>If the data is available:</t>
    </r>
    <r>
      <rPr>
        <sz val="10"/>
        <color rgb="FF000000"/>
        <rFont val="Arial"/>
        <family val="2"/>
        <scheme val="minor"/>
      </rPr>
      <t xml:space="preserve">
Enter the data
</t>
    </r>
    <r>
      <rPr>
        <b/>
        <sz val="10"/>
        <color rgb="FF000000"/>
        <rFont val="Arial"/>
        <family val="2"/>
        <scheme val="minor"/>
      </rPr>
      <t>If the activity did not occur:</t>
    </r>
    <r>
      <rPr>
        <sz val="10"/>
        <color rgb="FF000000"/>
        <rFont val="Arial"/>
        <family val="2"/>
        <scheme val="minor"/>
      </rPr>
      <t xml:space="preserve">
Enter '0'
For example, if the retailer supplied electricity to residential customers but did not place any residential customers on an instalment plan, the data for indicator CCR 17 should be ‘0’.
</t>
    </r>
    <r>
      <rPr>
        <b/>
        <sz val="10"/>
        <color rgb="FF000000"/>
        <rFont val="Arial"/>
        <family val="2"/>
        <scheme val="minor"/>
      </rPr>
      <t>If the activity is not applicable:</t>
    </r>
    <r>
      <rPr>
        <sz val="10"/>
        <color rgb="FF000000"/>
        <rFont val="Arial"/>
        <family val="2"/>
        <scheme val="minor"/>
      </rPr>
      <t xml:space="preserve">
Enter 'n/a'
For example, if the retailer did not supply electricity to residential customers, indicator CCR 17 should be marked ‘n/a’.
</t>
    </r>
    <r>
      <rPr>
        <b/>
        <sz val="10"/>
        <color rgb="FF000000"/>
        <rFont val="Arial"/>
        <family val="2"/>
        <scheme val="minor"/>
      </rPr>
      <t>If the data is unavailable:</t>
    </r>
    <r>
      <rPr>
        <sz val="10"/>
        <color rgb="FF000000"/>
        <rFont val="Arial"/>
        <family val="2"/>
        <scheme val="minor"/>
      </rPr>
      <t xml:space="preserve">
Leave the data cell blank. Add a comment in the ‘comments’ cell explaining why the data cannot be provided.
If the data shows a change of more than 10% compared to last year’s data, the retailer should include the likely reason(s) for the change in the ‘comments’ column.
</t>
    </r>
    <r>
      <rPr>
        <b/>
        <sz val="11"/>
        <color rgb="FF000000"/>
        <rFont val="Arial"/>
        <family val="2"/>
        <scheme val="minor"/>
      </rPr>
      <t xml:space="preserve">
</t>
    </r>
  </si>
  <si>
    <r>
      <t xml:space="preserve">Some indicators (shaded </t>
    </r>
    <r>
      <rPr>
        <sz val="10"/>
        <color rgb="FF00B0F0"/>
        <rFont val="Arial"/>
        <family val="2"/>
        <scheme val="minor"/>
      </rPr>
      <t>blue</t>
    </r>
    <r>
      <rPr>
        <sz val="10"/>
        <color rgb="FF000000"/>
        <rFont val="Arial"/>
        <family val="2"/>
        <scheme val="minor"/>
      </rPr>
      <t>) require a value as at 30 June.</t>
    </r>
    <r>
      <rPr>
        <shadow/>
        <sz val="10"/>
        <color rgb="FF92D050"/>
        <rFont val="Arial"/>
        <family val="2"/>
        <scheme val="minor"/>
      </rPr>
      <t xml:space="preserve">
</t>
    </r>
    <r>
      <rPr>
        <sz val="10"/>
        <color rgb="FF000000"/>
        <rFont val="Arial"/>
        <family val="2"/>
        <scheme val="minor"/>
      </rPr>
      <t xml:space="preserve">Some indicators (shaded </t>
    </r>
    <r>
      <rPr>
        <sz val="10"/>
        <color rgb="FF00B050"/>
        <rFont val="Arial"/>
        <family val="2"/>
        <scheme val="minor"/>
      </rPr>
      <t>green</t>
    </r>
    <r>
      <rPr>
        <sz val="10"/>
        <color rgb="FF000000"/>
        <rFont val="Arial"/>
        <family val="2"/>
        <scheme val="minor"/>
      </rPr>
      <t xml:space="preserve">) require a cumulative total value for the whole of the reporting year. </t>
    </r>
  </si>
  <si>
    <t xml:space="preserve">  </t>
  </si>
  <si>
    <t xml:space="preserve">Some indicators require reporting to be on a per customer basis whereas others are on a per incident basis.  For example, indicator CCR 17 (Total number of residential customers who are subject to an instalment plan) should be reported on a per customer basis.  This means that if a customer was placed on an instalment plan more than once during a reporting year, the customer should only be counted once.   Indicator CCR 40 (Total number of residential customer disconnections for failure to pay a bill) should be reported on a per incident basis.  This means that if a customer is disconnected more than once during the reporting year, then each disconnection should be recorded separately.  </t>
  </si>
  <si>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</si>
  <si>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t>Customer numbers</t>
  </si>
  <si>
    <t>Indicator No.</t>
  </si>
  <si>
    <t>Description</t>
  </si>
  <si>
    <t>Basis of Reporting</t>
  </si>
  <si>
    <t>Comments</t>
  </si>
  <si>
    <t xml:space="preserve">Number </t>
  </si>
  <si>
    <t>CCR 1</t>
  </si>
  <si>
    <t>Total number of residential customers who are contestable customers.</t>
  </si>
  <si>
    <t>CCR 2</t>
  </si>
  <si>
    <t>Total number of residential customers who are non-contestable customers.</t>
  </si>
  <si>
    <t>CCR 3</t>
  </si>
  <si>
    <t>Total number of residential customers.</t>
  </si>
  <si>
    <t>CCR 4</t>
  </si>
  <si>
    <r>
      <t xml:space="preserve">Total number of business </t>
    </r>
    <r>
      <rPr>
        <sz val="10"/>
        <rFont val="Arial"/>
        <family val="2"/>
      </rPr>
      <t>customers that are contestable customers.</t>
    </r>
  </si>
  <si>
    <t>CCR 5</t>
  </si>
  <si>
    <t>Total number of business customers that are non-contestable customers.</t>
  </si>
  <si>
    <t>CCR 6</t>
  </si>
  <si>
    <t>Total number of business customers.</t>
  </si>
  <si>
    <t xml:space="preserve"> </t>
  </si>
  <si>
    <t>CCR 7</t>
  </si>
  <si>
    <t>Total number of pre-payment meter customers.</t>
  </si>
  <si>
    <t>CCR 8</t>
  </si>
  <si>
    <t>Total number of pre-payment meter customers who have reverted to a standard meter within 3 months of meter installation or entering into a contract for the whole reporting year.</t>
  </si>
  <si>
    <t>CCR 9</t>
  </si>
  <si>
    <t>Not used.</t>
  </si>
  <si>
    <t>CCR 10</t>
  </si>
  <si>
    <t>Total number of pre-payment meter customers who have reverted to a standard meter for the whole reporting year.</t>
  </si>
  <si>
    <t>Billing and payment</t>
  </si>
  <si>
    <t>IndicatorNo.</t>
  </si>
  <si>
    <t>Percentage</t>
  </si>
  <si>
    <t>CCR 11</t>
  </si>
  <si>
    <t>Total number of residential customers who have been issued with a bill outside the prescribed maximum timeframe and where the delay is due to fault on the part of the retailer.</t>
  </si>
  <si>
    <t xml:space="preserve">Advised as Type 2 Breach to the ERA </t>
  </si>
  <si>
    <t>CCR 12</t>
  </si>
  <si>
    <t>Percentage of residential customers who have been issued with a bill outside the prescribed maximum timeframe and where the delay is due to fault on the part of the retailer.</t>
  </si>
  <si>
    <t>CCR 13</t>
  </si>
  <si>
    <t>Total number of residential customers who have been issued with a bill outside the prescribed maximum timeframe and where the delay is due to the retailer not receiving the billing data from the distributor.</t>
  </si>
  <si>
    <t>CCR 14</t>
  </si>
  <si>
    <t>Percentage of residential customers who have been issued with a bill outside the prescribed maximum timeframe and where the delay is due to the retailer not receiving the billing data from the distributor.</t>
  </si>
  <si>
    <t>CCR 15</t>
  </si>
  <si>
    <t>CCR 16</t>
  </si>
  <si>
    <t>CCR 17</t>
  </si>
  <si>
    <t>Total number of residential customers who are subject to an instalment plan.</t>
  </si>
  <si>
    <t>CCR 18</t>
  </si>
  <si>
    <t>Percentage of residential accounts who are subject to an instalment plan.</t>
  </si>
  <si>
    <t>CCR 19</t>
  </si>
  <si>
    <t>Total number of residential customers who have been granted additional time to pay a bill.</t>
  </si>
  <si>
    <t>CCR 20</t>
  </si>
  <si>
    <t>Percentage of residential customers who have been granted additional time to pay a bill.</t>
  </si>
  <si>
    <t>CCR 21</t>
  </si>
  <si>
    <t>CCR 22</t>
  </si>
  <si>
    <t>CCR 23</t>
  </si>
  <si>
    <t>Total number of business customers that have been issued with a bill outside the prescribed maximum timeframe.</t>
  </si>
  <si>
    <t>CCR 24</t>
  </si>
  <si>
    <t>Percentage of business customers that have been issued with a bill outside the prescribed maximum timeframe.</t>
  </si>
  <si>
    <t>CCR 25</t>
  </si>
  <si>
    <t>Total number of business customers that are subject to an instalment plan.</t>
  </si>
  <si>
    <t>CCR 26</t>
  </si>
  <si>
    <t>Percentage of business customers that are subject to an instalment plan.</t>
  </si>
  <si>
    <t>CCR 27</t>
  </si>
  <si>
    <t>Total number of business customers that have been granted additional time to pay a bill.</t>
  </si>
  <si>
    <t>CCR 28</t>
  </si>
  <si>
    <t>Percentage of business customers that have been granted additional time to pay a bill.</t>
  </si>
  <si>
    <t>CCR 29</t>
  </si>
  <si>
    <t>CCR 30</t>
  </si>
  <si>
    <t>CCR 31</t>
  </si>
  <si>
    <t>Total number of residential customers who have lodged security deposits in relation to their residential customer account.</t>
  </si>
  <si>
    <t>CCR 32</t>
  </si>
  <si>
    <t>Percentage of residential customers who have lodged security deposits in relation to their residential customer account.</t>
  </si>
  <si>
    <t>CCR 33</t>
  </si>
  <si>
    <t>Total number of business customers that have lodged security deposits in relation to their business customer account.</t>
  </si>
  <si>
    <t>CCR 34</t>
  </si>
  <si>
    <t>Percentage of business customers that have lodged security deposits in relation to their business customer account.</t>
  </si>
  <si>
    <t>CCR 35</t>
  </si>
  <si>
    <t>Total number of residential customers who have had their direct debit plans terminated.</t>
  </si>
  <si>
    <t>CCR 36</t>
  </si>
  <si>
    <t>Percentage of residential customers who have had their direct debit plans terminated.</t>
  </si>
  <si>
    <t>CCR 37</t>
  </si>
  <si>
    <t>Total number of business customers that have had their direct debit plans terminated.</t>
  </si>
  <si>
    <t>CCR 38</t>
  </si>
  <si>
    <t>Percentage of business customers that have had their direct debit plans terminated.</t>
  </si>
  <si>
    <t>CCR 39</t>
  </si>
  <si>
    <t>The number of pre-payment meter customers who have informed the retailer that the customer is experiencing payment difficulties or financial hardship.</t>
  </si>
  <si>
    <t>CCR 117</t>
  </si>
  <si>
    <t>Total number of residential customers using Centrelink's Centrepay to pay their energy bill debt as at 30 June.</t>
  </si>
  <si>
    <t>Business</t>
  </si>
  <si>
    <t>Credit Card</t>
  </si>
  <si>
    <t>2019-07</t>
  </si>
  <si>
    <t>Bank</t>
  </si>
  <si>
    <t>2019-08</t>
  </si>
  <si>
    <t>2019-09</t>
  </si>
  <si>
    <t>2019-10</t>
  </si>
  <si>
    <t>2019-11</t>
  </si>
  <si>
    <t>2019-12</t>
  </si>
  <si>
    <t>2020-01</t>
  </si>
  <si>
    <t>2020-02</t>
  </si>
  <si>
    <t>2020-03</t>
  </si>
  <si>
    <t>2020-04</t>
  </si>
  <si>
    <t>2020-05</t>
  </si>
  <si>
    <t>2020-06</t>
  </si>
  <si>
    <t>Residential</t>
  </si>
  <si>
    <t>Reconnections</t>
  </si>
  <si>
    <t>CCR 54</t>
  </si>
  <si>
    <t>Total number of residential customer reconnections requested by the retailer within 7 days of requesting the customer be disconnected.</t>
  </si>
  <si>
    <t>Refer CCR40</t>
  </si>
  <si>
    <t>CCR 55</t>
  </si>
  <si>
    <t>Percentage of residential customer reconnections requested by the retailer within 7 days of requesting the customer be disconnected.</t>
  </si>
  <si>
    <t>CCR 56</t>
  </si>
  <si>
    <t>Total number of business customer reconnections requested by the retailer within 7 days of requesting the customer be disconnected.</t>
  </si>
  <si>
    <t>CCR 57</t>
  </si>
  <si>
    <t>Percentage of business customer reconnections requested by the retailer within 7 days of requesting the customer be disconnected.</t>
  </si>
  <si>
    <t>CCR 58</t>
  </si>
  <si>
    <t>Total number of residential customer reconnections within 7 days involving customers who were the subject of an instalment plan.</t>
  </si>
  <si>
    <t>CCR 59</t>
  </si>
  <si>
    <t>Percentage of residential customer disconnections reconnected within 7 days involving customers who were the subject of an instalment plan.</t>
  </si>
  <si>
    <t>CCR 60</t>
  </si>
  <si>
    <t>Total number of residential customer reconnections within 7 days involving customers who were reconnected on at least 1 other occasion during the reporting year or the previous reporting year.</t>
  </si>
  <si>
    <t>CCR 61</t>
  </si>
  <si>
    <t>Percentage of residential customers disconnections reconnected within 7 days involving customers who were reconnected on at least 1 other occasion during the reporting year or the previous reporting year.</t>
  </si>
  <si>
    <t>CCR 62</t>
  </si>
  <si>
    <t>Total number of residential customer reconnections within 7 days involving customers who were the subject of a concession.</t>
  </si>
  <si>
    <t>CCR 63</t>
  </si>
  <si>
    <t>Percentage of residential customer disconnections reconnected within 7 days involving customers who were the subject of a concession.</t>
  </si>
  <si>
    <t>CCR 64</t>
  </si>
  <si>
    <t xml:space="preserve">Total number of residential customer reconnections requested by the retailer after requesting the customer be disconnected (including those who were reconnected within 7 days). </t>
  </si>
  <si>
    <t>CCR 65</t>
  </si>
  <si>
    <t xml:space="preserve">Percentage of residential customer reconnections requested by the retailer after requesting the customer be disconnected (including those who were reconnected within 7 days). </t>
  </si>
  <si>
    <t>CCR 66</t>
  </si>
  <si>
    <t>Total number of residential customer reconnections requested by the retailer that were not reconnected within the prescribed timeframe.</t>
  </si>
  <si>
    <t>CCR 67</t>
  </si>
  <si>
    <t>Percentage of residential customer reconnections requested by the retailer that were not reconnected within the prescribed timeframe.</t>
  </si>
  <si>
    <t>CCR 68</t>
  </si>
  <si>
    <t>Total number of business customer reconnections requested by the retailer after requesting the customer be disconnected (including those who were reconnected within 7 days).</t>
  </si>
  <si>
    <t>CCR 69</t>
  </si>
  <si>
    <t>Percentage of business customer reconnections requested by the retailer after requesting the customer be disconnected (including those who were reconnected within 7 days).</t>
  </si>
  <si>
    <t>CCR 70</t>
  </si>
  <si>
    <t>Total number of business customer reconnections requested by the retailer that were not reconnected within the prescribed timeframe.</t>
  </si>
  <si>
    <t>CCR 71</t>
  </si>
  <si>
    <t>Percentage of business customer reconnections requested by the retailer that were not reconnected within the prescribed timeframe.</t>
  </si>
  <si>
    <t>Disconnections for non-payment</t>
  </si>
  <si>
    <t>CCR 40</t>
  </si>
  <si>
    <t>Total number of residential customer disconnections for failure to pay a bill.</t>
  </si>
  <si>
    <t>CCR 41</t>
  </si>
  <si>
    <t>Percentage of residential customer disconnections for failure to pay a bill.</t>
  </si>
  <si>
    <t>CCR 42</t>
  </si>
  <si>
    <t>Total number of business customer disconnections for failure to pay a bill.</t>
  </si>
  <si>
    <t>CCR 43</t>
  </si>
  <si>
    <t>Percentage of business customer disconnections for failure to pay a bill.</t>
  </si>
  <si>
    <t>CCR 44</t>
  </si>
  <si>
    <t>Total number of residential customer disconnections involving customers who were the subject of an instalment plan.</t>
  </si>
  <si>
    <t>CCR 45</t>
  </si>
  <si>
    <t>Percentage of residential customer disconnections involving customers who were the subject of an instalment plan.</t>
  </si>
  <si>
    <t>CCR 46</t>
  </si>
  <si>
    <t>Total number of residential customer disconnections involving customers who were disconnected on at least 1 other occasion during the reporting year or the previous reporting year.</t>
  </si>
  <si>
    <t>CCR 47</t>
  </si>
  <si>
    <t>Percentage of residential customer disconnections involving customers who were disconnected on at least 1 other occasion during the reporting year or the previous reporting year.</t>
  </si>
  <si>
    <t>CCR 48</t>
  </si>
  <si>
    <t>Total number of residential customer disconnections involving customers who were the subject of a concession.</t>
  </si>
  <si>
    <t>CCR 49</t>
  </si>
  <si>
    <t>Percentage of residential customer disconnections involving customers who were the subject of a concession.</t>
  </si>
  <si>
    <t>CCR 50</t>
  </si>
  <si>
    <t>Total number of pre-payment meter customer disconnections.</t>
  </si>
  <si>
    <t>CCR 51</t>
  </si>
  <si>
    <t>Percentage of pre-payment meter customer disconnections.</t>
  </si>
  <si>
    <t>CCR 52</t>
  </si>
  <si>
    <t>CCR 53</t>
  </si>
  <si>
    <t>Total number of pre-payment meter customer disconnections involving pre-payment meter customers who the retailer identifies have been disconnected 2 or more times in any 1 month period for longer than 120 minutes on each occasion.</t>
  </si>
  <si>
    <t>Complaints</t>
  </si>
  <si>
    <t>CCR 72</t>
  </si>
  <si>
    <t>Total number of complaints received from residential customers, other than complaints received from pre-payment meter customers.</t>
  </si>
  <si>
    <t>CCR 73</t>
  </si>
  <si>
    <t>Total number of complaints received from business customers, other than complaints received from pre-payment meter customers.</t>
  </si>
  <si>
    <t>CCR 74</t>
  </si>
  <si>
    <t>Total number of residential customer complaints that are billing/credit complaints.</t>
  </si>
  <si>
    <t>CCR 75</t>
  </si>
  <si>
    <t>Percentage of residential customer complaints that are billing/credit complaints.</t>
  </si>
  <si>
    <t>CCR 76</t>
  </si>
  <si>
    <t>Total number of business customer complaints that are billing/credit complaints.</t>
  </si>
  <si>
    <t>CCR 77</t>
  </si>
  <si>
    <t>Percentage of business customer complaints that are billing/credit complaints.</t>
  </si>
  <si>
    <t>CCR 78</t>
  </si>
  <si>
    <t>Total number of residential customer complaints that are transfer complaints.</t>
  </si>
  <si>
    <t>CCR 79</t>
  </si>
  <si>
    <t>Percentage of residential customer complaints that are transfer complaints.</t>
  </si>
  <si>
    <t>CCR 80</t>
  </si>
  <si>
    <t>Total number of business customer complaints that are transfer complaints.</t>
  </si>
  <si>
    <t>CCR 81</t>
  </si>
  <si>
    <t>Percentage of business customer complaints that are transfer complaints.</t>
  </si>
  <si>
    <t>CCR 82</t>
  </si>
  <si>
    <t>Total number of residential customer complaints that are marketing complaints (including complaints made directly to a retailer).</t>
  </si>
  <si>
    <t>CCR 83</t>
  </si>
  <si>
    <t>Percentage of residential customer complaints that are marketing complaints (including complaints made directly to a retailer).</t>
  </si>
  <si>
    <t>CCR 84</t>
  </si>
  <si>
    <t>Total number of business customer complaints that are marketing complaints (including complaints made directly to a retailer).</t>
  </si>
  <si>
    <t>CCR 85</t>
  </si>
  <si>
    <t>Percentage of business customer complaints that are marketing complaints (including complaints made directly to a retailer).</t>
  </si>
  <si>
    <t>CCR 86</t>
  </si>
  <si>
    <t>Total number of residential customer complaints that are other complaints.</t>
  </si>
  <si>
    <t>CCR 87</t>
  </si>
  <si>
    <t>Percentage of residential customer complaints that are other complaints.</t>
  </si>
  <si>
    <t>CCR 88</t>
  </si>
  <si>
    <t>Total number of business customer complaints that are other complaints.</t>
  </si>
  <si>
    <t>CCR 89</t>
  </si>
  <si>
    <t>Percentage of business customer complaints that are other complaints.</t>
  </si>
  <si>
    <t>CCR 90</t>
  </si>
  <si>
    <t>Total number of residential customer complaints concluded within 15 business days.</t>
  </si>
  <si>
    <t>CCR 91</t>
  </si>
  <si>
    <t>Percentage of residential customer complaints concluded within 15 business days.</t>
  </si>
  <si>
    <t>CCR 92</t>
  </si>
  <si>
    <t>Total number of residential customer complaints concluded within 20 business days.</t>
  </si>
  <si>
    <t>CCR 93</t>
  </si>
  <si>
    <t>Percentage of residential customer complaints concluded within 20 business days.</t>
  </si>
  <si>
    <t>CCR 94</t>
  </si>
  <si>
    <t>Total number of business customer complaints concluded within 15 business days.</t>
  </si>
  <si>
    <t>CCR 95</t>
  </si>
  <si>
    <t>Percentage of business customer complaints concluded within 15 business days.</t>
  </si>
  <si>
    <t>CCR 96</t>
  </si>
  <si>
    <t>Total number of business customer complaints concluded within 20 business days.</t>
  </si>
  <si>
    <t>CCR 97</t>
  </si>
  <si>
    <t>Percentage of business customer complaints concluded within 20 business days.</t>
  </si>
  <si>
    <t>CCR 98</t>
  </si>
  <si>
    <t>Total number of pre-payment meter customer complaints.</t>
  </si>
  <si>
    <t>CCR 99</t>
  </si>
  <si>
    <t>Total number of pre-payment meter customer complaints concluded within 15 business days.</t>
  </si>
  <si>
    <t>CCR 100</t>
  </si>
  <si>
    <t>Percentage of pre-payment meter customer complaints concluded within 15 business days.</t>
  </si>
  <si>
    <t>CCR 101</t>
  </si>
  <si>
    <t>Total number of pre-payment meter customer complaints concluded within 20 business days.</t>
  </si>
  <si>
    <t>CCR 102</t>
  </si>
  <si>
    <t>Percentage of pre-payment meter customer complaints concluded within 20 business days.</t>
  </si>
  <si>
    <t>Compensation payments</t>
  </si>
  <si>
    <t>Value ($)</t>
  </si>
  <si>
    <t>CCR 103</t>
  </si>
  <si>
    <t>Total number of payments made to customers under clause 14.1 of the Code of Conduct.</t>
  </si>
  <si>
    <t>CCR 104</t>
  </si>
  <si>
    <t>Total amount paid to customers under clause 14.1 of the Code of Conduct.</t>
  </si>
  <si>
    <t>CCR 105</t>
  </si>
  <si>
    <t>Total number of payments made to customers under clause 14.2 of the Code of Conduct.</t>
  </si>
  <si>
    <t>CCR 106</t>
  </si>
  <si>
    <t>Total amount paid to customers under clause 14.2 of the Code of Conduct.</t>
  </si>
  <si>
    <t>CCR 107</t>
  </si>
  <si>
    <t>Total number of payments made to customers under clause 14.3 of the Code of Conduct.</t>
  </si>
  <si>
    <t>CCR 108</t>
  </si>
  <si>
    <t>Total amount paid to customers under clause 14.3 of the Code of Conduct.</t>
  </si>
  <si>
    <t>Call centre performance</t>
  </si>
  <si>
    <t>Comment</t>
  </si>
  <si>
    <t>CCR 109</t>
  </si>
  <si>
    <t>Total number of telephone calls to a call centre of the retailer.</t>
  </si>
  <si>
    <t>CCR 110</t>
  </si>
  <si>
    <t>Total number of telephone calls to a call centre answered by a call centre operator within 30 seconds.</t>
  </si>
  <si>
    <t>CCR 111</t>
  </si>
  <si>
    <t>Percentage of telephone calls to a call centre answered by a call centre operator within 30 seconds.</t>
  </si>
  <si>
    <t>CCR 112</t>
  </si>
  <si>
    <t>Average duration (in seconds) before a call is answered by a call centre operator.</t>
  </si>
  <si>
    <t>CCR 113</t>
  </si>
  <si>
    <t>Total number of telephone calls to a call centre that are unanswered.</t>
  </si>
  <si>
    <t>CCR 114</t>
  </si>
  <si>
    <t>Percentage of telephone calls to a call centre that are unanswered.</t>
  </si>
  <si>
    <t>Energy bill debt</t>
  </si>
  <si>
    <t>CCR 115</t>
  </si>
  <si>
    <t>Total number of residential customers (excluding hardship customers) repaying an energy bill debt as at 30 June.</t>
  </si>
  <si>
    <t>CCR 116</t>
  </si>
  <si>
    <t>Total number of business customers repaying an energy bill debt as at 30 June.</t>
  </si>
  <si>
    <t>[Indicator CCR 117 moved to 'Billing and Payment' section].</t>
  </si>
  <si>
    <t>CCR 118</t>
  </si>
  <si>
    <t>Average amount of energy bill debt for residential customers (excluding hardship customers) as at 30 June.</t>
  </si>
  <si>
    <t>CCR 119</t>
  </si>
  <si>
    <t>Average amount of energy bill debt for business customers as at 30 June.</t>
  </si>
  <si>
    <t>CCR 122</t>
  </si>
  <si>
    <t xml:space="preserve">Total number of residential customers (excluding hardship customers) with energy bill debt that is over $500 but less than $1,500 as at 30 June. </t>
  </si>
  <si>
    <t>The disconnection moratorium has allowed customer debts to grow since May 2020</t>
  </si>
  <si>
    <t>CCR 123</t>
  </si>
  <si>
    <t>Total number of residential customers (excluding hardship customers) with energy bill debt that is over $1,500 but less than $2,500 as at 30 June.</t>
  </si>
  <si>
    <t>Refer CCR122</t>
  </si>
  <si>
    <t>CCR 124</t>
  </si>
  <si>
    <t>Total number of residential customers (excluding hardship customers) with energy bill debt that is over $2,500 as at 30 June.</t>
  </si>
  <si>
    <t>CCR 125</t>
  </si>
  <si>
    <t>Total number of residential customers (excluding hardship customers) who were subject to an instalment plan as at 30 June.</t>
  </si>
  <si>
    <t>CCR 126</t>
  </si>
  <si>
    <t>Total number of residential customers (excluding hardship customers) who, during the reporting year, had their instalment plan cancelled by the retailer for non-payment.</t>
  </si>
  <si>
    <t>CCR 127</t>
  </si>
  <si>
    <t>Total number of residential customers (excluding hardship customers) who, during the reporting year, successfully completed their instalment plan.</t>
  </si>
  <si>
    <t>Refer CCR126</t>
  </si>
  <si>
    <t>Hardship customers</t>
  </si>
  <si>
    <t>Number</t>
  </si>
  <si>
    <t>CCR 120</t>
  </si>
  <si>
    <t>Total number of residential customers on a retailer's hardship program as at 30 June.</t>
  </si>
  <si>
    <t>CCR 121</t>
  </si>
  <si>
    <t>Average energy bill debt of hardship customers as at 30 June.</t>
  </si>
  <si>
    <t>CCR 128</t>
  </si>
  <si>
    <t>Total number of hardship customers who are the subject of a concession as at 30 June.</t>
  </si>
  <si>
    <t>Lower call volumes allowed for increased outbound call effort to ensure customers are maximising concessions through 2020/21</t>
  </si>
  <si>
    <t>CCR 129</t>
  </si>
  <si>
    <t>Total number of residential customers denied access to the retailer's hardship program during the reporting year.</t>
  </si>
  <si>
    <t>CCR 130</t>
  </si>
  <si>
    <t>Average energy bill debt (as at the time of entering the hardship program) for those hardship customers who entered the hardship program during the reporting year.</t>
  </si>
  <si>
    <t>CCR 131</t>
  </si>
  <si>
    <t>Total number of hardship customers who entered the hardship program during the reporting year, with an energy bill debt (as at the time of entering the hardship program) that was between $0 and $500.</t>
  </si>
  <si>
    <t>CCR 132</t>
  </si>
  <si>
    <t>Total number of hardship customers who entered the hardship program during the reporting year, with an energy bill debt (as at the time of entering the hardship program) that was over $500 but less than $1,500.</t>
  </si>
  <si>
    <t>CCR 133</t>
  </si>
  <si>
    <t>Total number of hardship customers who entered the hardship program during the reporting year, with an energy bill debt (as at the time of entering the hardship program) that was over $1,500 but less than $2,500.</t>
  </si>
  <si>
    <t>CCR 134</t>
  </si>
  <si>
    <t>Total number of hardship customers who entered the hardship program during the reporting year, with an energy bill debt (as at the time of entering the hardship program) that was $2,500 or more.</t>
  </si>
  <si>
    <t>CCR 135</t>
  </si>
  <si>
    <t>Total number of hardship customers who were subject to an instalment plan (excluding those who make their payment plan payments using Centrepay) as at 30 June.</t>
  </si>
  <si>
    <t>CCR 136</t>
  </si>
  <si>
    <t>Total number of hardship customers using Centrepay as at 30 June.</t>
  </si>
  <si>
    <t>CCR 137</t>
  </si>
  <si>
    <t>Total number of residential customers who exited the hardship program during the reporting year.</t>
  </si>
  <si>
    <t>CCR 138</t>
  </si>
  <si>
    <t>Total number of residential customers who exited the hardship program during the reporting year, because they successfully completed the hardship program or exited the program by agreement with the retailer.</t>
  </si>
  <si>
    <t>CCR 139</t>
  </si>
  <si>
    <t>Total number of residential customers who exited the hardship program during the reporting year, because they were excluded or removed from the hardship program for non-compliance.</t>
  </si>
  <si>
    <t>CCR 140</t>
  </si>
  <si>
    <t>Total number of residential customers who exited the hardship program during the reporting year, because they switched, transferred or left the retailer.</t>
  </si>
  <si>
    <t>CCR 141</t>
  </si>
  <si>
    <t>Total number of residential customers who successfully completed the hardship program, or exited by agreement with the retailer, during the reporting year or the previous reporting year, and who were subsequently disconnected during the reporting year for non-payment.</t>
  </si>
  <si>
    <t>CCR 142</t>
  </si>
  <si>
    <t>Total number of residential customers who successfully completed the hardship program, or exited the program by agreement with the retailer, during the reporting year or the previous reporting year, and who were reconnected within 7 days of disconnection for non-payment.</t>
  </si>
  <si>
    <t>Refer CCR42</t>
  </si>
  <si>
    <t>Taken from the Aged Debt Report on 30 June</t>
  </si>
  <si>
    <t>Increase is due to new communities being added in April 2021.</t>
  </si>
  <si>
    <t>Refer to CCR17</t>
  </si>
  <si>
    <t>Reduction due to Government COVID Assistance Payment and disconnection moratorium, many customers could avoid paying outstanding debt.
Concerted efforts made to ensure customers received full Centrelink Concession Rebates, increased drive to push customers to CentrePay and introduction of Direct Debit option.</t>
  </si>
  <si>
    <t>Reasons to previous 3 years unknown.</t>
  </si>
  <si>
    <t>Related to establishment of Direct Debit Instalment and increased uptake of Direct Debit.</t>
  </si>
  <si>
    <t>Refer to CCR35</t>
  </si>
  <si>
    <t>Increase due to proactive outbound contact of customer with outstanding debt and additional resources applied to identify hardship customers and offer Centrepay as a payment option.</t>
  </si>
  <si>
    <t>Disconnections for non payment ceased between March 2020 and June 2021 due to Covid. Removed the trigger and requirement for customers to contact Horizon to establish payment arrangements for outstanding debt.</t>
  </si>
  <si>
    <t>Refer to CCR40</t>
  </si>
  <si>
    <t>During disconnection moratorium due to COVID and government payment reduced the number of customer contacts and complaints.</t>
  </si>
  <si>
    <t>Refer to CCR72</t>
  </si>
  <si>
    <t>Majority relate to Carnavon floods early 2021.</t>
  </si>
  <si>
    <t>During disconnection moratorium due to COVID and government payment reduced the number of customer contacts.</t>
  </si>
  <si>
    <t>Refer to CCR109</t>
  </si>
  <si>
    <t>Increase due to disconnection moratorium, many customers could avoid paying outstanding debt.</t>
  </si>
  <si>
    <t>Refer CCR115</t>
  </si>
  <si>
    <t>Reduction due to combination of additional customers with energy bill debt and COVID assistance payment.</t>
  </si>
  <si>
    <t>Refer to CCR118</t>
  </si>
  <si>
    <t>The disconnection moratorium has allowed customer debts to grow since May 2020. Allowed customers who are unable to or choose not to pay debts to increase.</t>
  </si>
  <si>
    <t>Refer to CCR120</t>
  </si>
  <si>
    <t>Disconnections down due to COVID moratorium</t>
  </si>
  <si>
    <t>Refer to CCR141</t>
  </si>
  <si>
    <t>Increase due to outbound customer contact offering customers instalment options to pay down outstanding debt, particularly towards end of reporting year with a larger increase in customers on instalment plans when disconnected recommenced.</t>
  </si>
  <si>
    <t>Refer to CCR17. Less customers on instalment plans over the reporting year results in less customers having their instalment plans cancelled.</t>
  </si>
  <si>
    <t>Increase likely linked to narrowing of disconnection window and extension of emergency credit has led to less urgency of customers to purchase credit, along with more people returning to community during COVID crisis, resulting in higher energy usage (higher cost) and more disconnections per household.</t>
  </si>
  <si>
    <t>Reduction due to Government COVID Assistance Payment and disconnection moratorium, many customers could avoid paying outstanding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</si>
</sst>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0.0"/>
    <numFmt numFmtId="166" formatCode="&quot;$&quot;#,##0"/>
    <numFmt numFmtId="167" formatCode="_-[$$-C09]* #,##0.00_-;\-[$$-C09]* #,##0.00_-;_-[$$-C09]* &quot;-&quot;??_-;_-@_-"/>
    <numFmt numFmtId="168" formatCode="_-[$$-C09]* #,##0_-;\-[$$-C09]* #,##0_-;_-[$$-C09]* &quot;-&quot;_-;_-@_-"/>
  </numFmts>
  <fonts count="44" x14ac:knownFonts="1">
    <font>
      <sz val="11"/>
      <color theme="1"/>
      <name val="Arial"/>
      <family val="2"/>
      <scheme val="minor"/>
    </font>
    <font>
      <b/>
      <sz val="10"/>
      <name val="Arial"/>
      <family val="2"/>
    </font>
    <font>
      <sz val="9"/>
      <name val="Arial"/>
      <family val="2"/>
    </font>
    <font>
      <sz val="8"/>
      <name val="Arial"/>
      <family val="2"/>
    </font>
    <font>
      <sz val="10"/>
      <name val="Arial"/>
      <family val="2"/>
    </font>
    <font>
      <i/>
      <sz val="10"/>
      <color rgb="FFFF0000"/>
      <name val="Arial"/>
      <family val="2"/>
    </font>
    <font>
      <sz val="10"/>
      <color rgb="FFFF0000"/>
      <name val="Arial"/>
      <family val="2"/>
    </font>
    <font>
      <sz val="10"/>
      <color theme="0"/>
      <name val="Arial"/>
      <family val="2"/>
    </font>
    <font>
      <b/>
      <sz val="16"/>
      <color theme="0"/>
      <name val="Arial"/>
      <family val="2"/>
    </font>
    <font>
      <u/>
      <sz val="10"/>
      <color theme="10"/>
      <name val="Arial"/>
      <family val="2"/>
    </font>
    <font>
      <strike/>
      <sz val="10"/>
      <name val="Arial"/>
      <family val="2"/>
    </font>
    <font>
      <i/>
      <sz val="10"/>
      <name val="Arial"/>
      <family val="2"/>
    </font>
    <font>
      <sz val="10"/>
      <name val="Arial"/>
      <family val="2"/>
    </font>
    <font>
      <sz val="12"/>
      <name val="Arial"/>
      <family val="2"/>
    </font>
    <font>
      <i/>
      <sz val="12"/>
      <name val="Arial"/>
      <family val="2"/>
    </font>
    <font>
      <b/>
      <sz val="18"/>
      <color theme="4"/>
      <name val="Arial"/>
      <family val="2"/>
      <scheme val="minor"/>
    </font>
    <font>
      <b/>
      <sz val="16"/>
      <color theme="4"/>
      <name val="Arial"/>
      <family val="2"/>
      <scheme val="minor"/>
    </font>
    <font>
      <i/>
      <sz val="14"/>
      <color theme="4"/>
      <name val="Arial"/>
      <family val="2"/>
      <scheme val="minor"/>
    </font>
    <font>
      <i/>
      <sz val="13"/>
      <color theme="4"/>
      <name val="Arial"/>
      <family val="2"/>
      <scheme val="minor"/>
    </font>
    <font>
      <b/>
      <sz val="22"/>
      <color theme="4"/>
      <name val="Arial"/>
      <family val="2"/>
      <scheme val="minor"/>
    </font>
    <font>
      <b/>
      <sz val="10"/>
      <color theme="1"/>
      <name val="Arial"/>
      <family val="2"/>
      <scheme val="minor"/>
    </font>
    <font>
      <sz val="14"/>
      <color theme="1"/>
      <name val="Arial"/>
      <family val="2"/>
      <scheme val="minor"/>
    </font>
    <font>
      <sz val="10"/>
      <color theme="1"/>
      <name val="Arial"/>
      <family val="2"/>
      <scheme val="minor"/>
    </font>
    <font>
      <b/>
      <sz val="10"/>
      <color rgb="FFFFFFFF"/>
      <name val="Arial"/>
      <family val="2"/>
      <scheme val="minor"/>
    </font>
    <font>
      <sz val="10"/>
      <color rgb="FF92D050"/>
      <name val="Arial"/>
      <family val="2"/>
    </font>
    <font>
      <sz val="10"/>
      <color rgb="FF00B0F0"/>
      <name val="Arial"/>
      <family val="2"/>
    </font>
    <font>
      <b/>
      <sz val="12"/>
      <name val="Arial"/>
      <family val="2"/>
    </font>
    <font>
      <b/>
      <sz val="11"/>
      <color rgb="FF000000"/>
      <name val="Arial"/>
      <family val="2"/>
      <scheme val="minor"/>
    </font>
    <font>
      <b/>
      <sz val="10"/>
      <color rgb="FF000000"/>
      <name val="Arial"/>
      <family val="2"/>
      <scheme val="minor"/>
    </font>
    <font>
      <sz val="10"/>
      <color rgb="FF000000"/>
      <name val="Arial"/>
      <family val="2"/>
      <scheme val="minor"/>
    </font>
    <font>
      <sz val="11"/>
      <color rgb="FF000000"/>
      <name val="Arial"/>
      <family val="2"/>
      <scheme val="minor"/>
    </font>
    <font>
      <shadow/>
      <sz val="10"/>
      <color rgb="FF92D050"/>
      <name val="Arial"/>
      <family val="2"/>
      <scheme val="minor"/>
    </font>
    <font>
      <sz val="10"/>
      <color rgb="FF00B0F0"/>
      <name val="Arial"/>
      <family val="2"/>
      <scheme val="minor"/>
    </font>
    <font>
      <sz val="10"/>
      <color rgb="FF00B050"/>
      <name val="Arial"/>
      <family val="2"/>
      <scheme val="minor"/>
    </font>
    <font>
      <b/>
      <sz val="11"/>
      <color theme="1"/>
      <name val="Arial"/>
      <family val="2"/>
      <scheme val="minor"/>
    </font>
    <font>
      <sz val="11"/>
      <color rgb="FFFF0000"/>
      <name val="Arial"/>
      <family val="2"/>
      <scheme val="minor"/>
    </font>
    <font>
      <sz val="11"/>
      <name val="Arial"/>
      <family val="2"/>
      <scheme val="minor"/>
    </font>
    <font>
      <sz val="10"/>
      <color rgb="FF000000"/>
      <name val="Arial"/>
      <family val="2"/>
    </font>
    <font>
      <sz val="9"/>
      <color rgb="FF000000"/>
      <name val="Arial"/>
      <family val="2"/>
    </font>
    <font>
      <sz val="9"/>
      <color rgb="FFFF0000"/>
      <name val="Arial"/>
      <family val="2"/>
    </font>
    <font>
      <u/>
      <sz val="11"/>
      <color theme="1"/>
      <name val="Arial"/>
      <family val="2"/>
      <scheme val="minor"/>
    </font>
    <font>
      <sz val="11"/>
      <color theme="1"/>
      <name val="Arial"/>
      <family val="2"/>
      <scheme val="minor"/>
    </font>
    <font>
      <sz val="10"/>
      <color rgb="FFFF0000"/>
      <name val="Arial"/>
      <family val="2"/>
      <scheme val="minor"/>
    </font>
    <font>
      <sz val="10"/>
      <name val="Arial"/>
      <family val="2"/>
      <scheme val="minor"/>
    </font>
  </fonts>
  <fills count="15">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theme="1"/>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00B0F0"/>
        <bgColor indexed="64"/>
      </patternFill>
    </fill>
    <fill>
      <patternFill patternType="solid">
        <fgColor rgb="FF00A0AF"/>
        <bgColor indexed="64"/>
      </patternFill>
    </fill>
  </fills>
  <borders count="29">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4"/>
      </left>
      <right style="thin">
        <color theme="4"/>
      </right>
      <top style="thin">
        <color theme="4"/>
      </top>
      <bottom style="thin">
        <color theme="4"/>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8">
    <xf numFmtId="0" fontId="0" fillId="0" borderId="0" applyNumberFormat="0" applyFill="0" applyBorder="0" applyProtection="0"/>
    <xf numFmtId="0" fontId="9" fillId="0" borderId="0" applyNumberFormat="0" applyFill="0" applyBorder="0" applyAlignment="0" applyProtection="0"/>
    <xf numFmtId="4" fontId="12" fillId="0" borderId="0" applyFont="0" applyFill="0" applyBorder="0" applyAlignment="0" applyProtection="0"/>
    <xf numFmtId="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19" fillId="0" borderId="0" applyNumberFormat="0" applyFill="0" applyBorder="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Protection="0"/>
    <xf numFmtId="0" fontId="18" fillId="0" borderId="0" applyNumberFormat="0" applyFill="0" applyBorder="0" applyProtection="0"/>
    <xf numFmtId="0" fontId="20" fillId="0" borderId="0" applyNumberFormat="0" applyFill="0" applyBorder="0" applyProtection="0"/>
    <xf numFmtId="0" fontId="21" fillId="0" borderId="0" applyNumberFormat="0" applyFill="0" applyAlignment="0" applyProtection="0"/>
    <xf numFmtId="0" fontId="22" fillId="0" borderId="0" applyNumberFormat="0" applyFill="0" applyBorder="0" applyProtection="0"/>
    <xf numFmtId="0" fontId="22" fillId="0" borderId="24" applyNumberFormat="0" applyFill="0" applyProtection="0"/>
    <xf numFmtId="0" fontId="23" fillId="11" borderId="24" applyNumberFormat="0" applyProtection="0"/>
    <xf numFmtId="0" fontId="20" fillId="0" borderId="24" applyNumberFormat="0" applyFill="0" applyProtection="0"/>
    <xf numFmtId="9" fontId="41" fillId="0" borderId="0" applyFont="0" applyFill="0" applyBorder="0" applyAlignment="0" applyProtection="0"/>
  </cellStyleXfs>
  <cellXfs count="181">
    <xf numFmtId="0" fontId="0" fillId="0" borderId="0" xfId="0"/>
    <xf numFmtId="0" fontId="0" fillId="0" borderId="0" xfId="0" applyAlignment="1">
      <alignment wrapText="1"/>
    </xf>
    <xf numFmtId="10" fontId="2" fillId="0" borderId="2" xfId="0" applyNumberFormat="1" applyFont="1" applyFill="1" applyBorder="1" applyAlignment="1" applyProtection="1">
      <alignment horizontal="left" vertical="center" wrapText="1"/>
      <protection locked="0"/>
    </xf>
    <xf numFmtId="10" fontId="2" fillId="0" borderId="3" xfId="0" applyNumberFormat="1" applyFont="1" applyFill="1" applyBorder="1" applyAlignment="1" applyProtection="1">
      <alignment horizontal="left" vertical="center" wrapText="1"/>
      <protection locked="0"/>
    </xf>
    <xf numFmtId="10" fontId="4" fillId="2" borderId="8" xfId="0" applyNumberFormat="1" applyFont="1" applyFill="1" applyBorder="1" applyAlignment="1" applyProtection="1">
      <alignment vertical="center" wrapText="1"/>
    </xf>
    <xf numFmtId="2" fontId="2" fillId="0" borderId="2" xfId="0" applyNumberFormat="1" applyFont="1" applyFill="1" applyBorder="1" applyAlignment="1" applyProtection="1">
      <alignment horizontal="left" vertical="center" wrapText="1"/>
      <protection locked="0"/>
    </xf>
    <xf numFmtId="2" fontId="2" fillId="0" borderId="3" xfId="0" applyNumberFormat="1" applyFont="1" applyFill="1" applyBorder="1" applyAlignment="1" applyProtection="1">
      <alignment horizontal="left" vertical="center" wrapText="1"/>
      <protection locked="0"/>
    </xf>
    <xf numFmtId="0" fontId="4" fillId="0" borderId="0" xfId="0" applyFont="1" applyBorder="1" applyAlignment="1" applyProtection="1">
      <alignment horizontal="justify" vertical="center" wrapText="1"/>
    </xf>
    <xf numFmtId="0" fontId="2"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4" fillId="0" borderId="4" xfId="0" applyFont="1" applyBorder="1" applyAlignment="1" applyProtection="1">
      <alignment vertical="center" wrapText="1"/>
    </xf>
    <xf numFmtId="0" fontId="4" fillId="0" borderId="4" xfId="0" applyFont="1" applyBorder="1" applyAlignment="1" applyProtection="1">
      <alignment horizontal="left" vertical="center" wrapText="1"/>
    </xf>
    <xf numFmtId="0" fontId="4" fillId="0" borderId="4" xfId="0" applyFont="1" applyBorder="1" applyAlignment="1" applyProtection="1">
      <alignment horizontal="justify" vertical="center" wrapText="1"/>
    </xf>
    <xf numFmtId="165" fontId="4" fillId="7" borderId="8" xfId="0" applyNumberFormat="1" applyFont="1" applyFill="1" applyBorder="1" applyAlignment="1" applyProtection="1">
      <alignment vertical="center" wrapText="1"/>
    </xf>
    <xf numFmtId="10" fontId="4" fillId="7" borderId="8" xfId="0" applyNumberFormat="1" applyFont="1" applyFill="1" applyBorder="1" applyAlignment="1" applyProtection="1">
      <alignment vertical="center" wrapText="1"/>
    </xf>
    <xf numFmtId="164" fontId="4" fillId="8" borderId="8" xfId="0" applyNumberFormat="1" applyFont="1" applyFill="1" applyBorder="1" applyAlignment="1" applyProtection="1">
      <alignment vertical="center" wrapText="1"/>
    </xf>
    <xf numFmtId="0" fontId="4" fillId="0" borderId="0" xfId="0" applyFont="1"/>
    <xf numFmtId="0" fontId="5" fillId="0" borderId="0" xfId="0" applyFont="1" applyAlignment="1">
      <alignment vertical="top"/>
    </xf>
    <xf numFmtId="1" fontId="4" fillId="7" borderId="8" xfId="0" applyNumberFormat="1" applyFont="1" applyFill="1" applyBorder="1" applyAlignment="1" applyProtection="1">
      <alignment horizontal="center" vertical="center" wrapText="1"/>
      <protection locked="0"/>
    </xf>
    <xf numFmtId="0" fontId="4" fillId="0" borderId="8" xfId="0" applyFont="1" applyBorder="1" applyAlignment="1" applyProtection="1">
      <alignment vertical="center" wrapText="1"/>
    </xf>
    <xf numFmtId="10" fontId="2" fillId="0" borderId="0" xfId="0" applyNumberFormat="1" applyFont="1" applyFill="1" applyBorder="1" applyAlignment="1" applyProtection="1">
      <alignment horizontal="left" vertical="center" wrapText="1"/>
      <protection locked="0"/>
    </xf>
    <xf numFmtId="0" fontId="0" fillId="0" borderId="0" xfId="0" applyBorder="1"/>
    <xf numFmtId="1" fontId="6" fillId="0" borderId="0" xfId="0" applyNumberFormat="1"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wrapText="1"/>
    </xf>
    <xf numFmtId="1" fontId="4" fillId="7" borderId="9" xfId="0" applyNumberFormat="1" applyFont="1" applyFill="1" applyBorder="1" applyAlignment="1" applyProtection="1">
      <alignment horizontal="center" vertical="center" wrapText="1"/>
      <protection locked="0"/>
    </xf>
    <xf numFmtId="0" fontId="4" fillId="0" borderId="8" xfId="0" applyFont="1" applyBorder="1" applyAlignment="1">
      <alignment horizontal="left" vertical="center" wrapText="1"/>
    </xf>
    <xf numFmtId="0" fontId="4" fillId="0" borderId="0" xfId="0" applyFont="1" applyFill="1" applyBorder="1" applyAlignment="1" applyProtection="1">
      <alignment vertical="center"/>
    </xf>
    <xf numFmtId="0" fontId="0" fillId="0" borderId="0" xfId="0" applyAlignment="1">
      <alignment horizontal="left"/>
    </xf>
    <xf numFmtId="0" fontId="8" fillId="5" borderId="0" xfId="0" applyFont="1" applyFill="1" applyAlignment="1">
      <alignment horizontal="center" vertical="center"/>
    </xf>
    <xf numFmtId="3" fontId="4" fillId="7" borderId="8" xfId="0" applyNumberFormat="1" applyFont="1" applyFill="1" applyBorder="1" applyAlignment="1" applyProtection="1">
      <alignment vertical="center" wrapText="1"/>
      <protection locked="0"/>
    </xf>
    <xf numFmtId="166" fontId="4" fillId="10" borderId="8" xfId="0" applyNumberFormat="1" applyFont="1" applyFill="1" applyBorder="1" applyAlignment="1" applyProtection="1">
      <alignment vertical="center" wrapText="1"/>
    </xf>
    <xf numFmtId="3" fontId="4" fillId="0" borderId="8" xfId="0" applyNumberFormat="1" applyFont="1" applyBorder="1" applyAlignment="1" applyProtection="1">
      <alignment vertical="center" wrapText="1"/>
      <protection locked="0"/>
    </xf>
    <xf numFmtId="3" fontId="4" fillId="2" borderId="8" xfId="0" applyNumberFormat="1" applyFont="1" applyFill="1" applyBorder="1" applyAlignment="1" applyProtection="1">
      <alignment vertical="center" wrapText="1"/>
    </xf>
    <xf numFmtId="3" fontId="4" fillId="0" borderId="8" xfId="0" applyNumberFormat="1" applyFont="1" applyFill="1" applyBorder="1" applyAlignment="1" applyProtection="1">
      <alignment vertical="center" wrapText="1"/>
    </xf>
    <xf numFmtId="3" fontId="4" fillId="6" borderId="8" xfId="0" applyNumberFormat="1" applyFont="1" applyFill="1" applyBorder="1" applyAlignment="1" applyProtection="1">
      <alignment horizontal="left" vertical="center" wrapText="1"/>
    </xf>
    <xf numFmtId="3" fontId="4" fillId="2" borderId="9" xfId="0" applyNumberFormat="1" applyFont="1" applyFill="1" applyBorder="1" applyAlignment="1" applyProtection="1">
      <alignment vertical="center" wrapText="1"/>
    </xf>
    <xf numFmtId="3" fontId="4" fillId="0" borderId="8" xfId="0" applyNumberFormat="1" applyFont="1" applyFill="1" applyBorder="1" applyAlignment="1" applyProtection="1">
      <alignment vertical="center" wrapText="1"/>
      <protection locked="0"/>
    </xf>
    <xf numFmtId="3" fontId="4" fillId="6" borderId="8" xfId="0" applyNumberFormat="1" applyFont="1" applyFill="1" applyBorder="1" applyAlignment="1" applyProtection="1">
      <alignment vertical="center" wrapText="1"/>
      <protection locked="0"/>
    </xf>
    <xf numFmtId="3" fontId="4" fillId="6" borderId="9" xfId="0" applyNumberFormat="1" applyFont="1" applyFill="1" applyBorder="1" applyAlignment="1" applyProtection="1">
      <alignment vertical="center" wrapText="1"/>
      <protection locked="0"/>
    </xf>
    <xf numFmtId="3" fontId="4" fillId="0" borderId="8" xfId="0" applyNumberFormat="1" applyFont="1" applyBorder="1" applyAlignment="1" applyProtection="1">
      <alignment horizontal="right" vertical="center" wrapText="1"/>
      <protection locked="0"/>
    </xf>
    <xf numFmtId="3" fontId="4" fillId="0" borderId="8" xfId="0" applyNumberFormat="1" applyFont="1" applyFill="1" applyBorder="1" applyAlignment="1" applyProtection="1">
      <alignment horizontal="right" vertical="center" wrapText="1"/>
      <protection locked="0"/>
    </xf>
    <xf numFmtId="3" fontId="4" fillId="10" borderId="8" xfId="0" applyNumberFormat="1" applyFont="1" applyFill="1" applyBorder="1" applyAlignment="1" applyProtection="1">
      <alignment horizontal="right" vertical="center" wrapText="1"/>
    </xf>
    <xf numFmtId="3" fontId="4" fillId="10" borderId="9" xfId="0" applyNumberFormat="1" applyFont="1" applyFill="1" applyBorder="1" applyAlignment="1" applyProtection="1">
      <alignment horizontal="right" vertical="center" wrapText="1"/>
    </xf>
    <xf numFmtId="166" fontId="4" fillId="0" borderId="8" xfId="0" applyNumberFormat="1" applyFont="1" applyFill="1" applyBorder="1" applyAlignment="1" applyProtection="1">
      <alignment horizontal="right" vertical="center" wrapText="1"/>
    </xf>
    <xf numFmtId="166" fontId="4" fillId="0" borderId="8" xfId="0" applyNumberFormat="1" applyFont="1" applyFill="1" applyBorder="1" applyAlignment="1" applyProtection="1">
      <alignment horizontal="right" vertical="center" wrapText="1"/>
      <protection locked="0"/>
    </xf>
    <xf numFmtId="166" fontId="4" fillId="6" borderId="8" xfId="0" applyNumberFormat="1" applyFont="1" applyFill="1" applyBorder="1" applyAlignment="1" applyProtection="1">
      <alignment horizontal="right" vertical="center" wrapText="1"/>
      <protection locked="0"/>
    </xf>
    <xf numFmtId="3" fontId="4" fillId="6" borderId="8" xfId="0" applyNumberFormat="1" applyFont="1" applyFill="1" applyBorder="1" applyAlignment="1" applyProtection="1">
      <alignment horizontal="right" vertical="center" wrapText="1"/>
      <protection locked="0"/>
    </xf>
    <xf numFmtId="3" fontId="4" fillId="6" borderId="9" xfId="0" applyNumberFormat="1" applyFont="1" applyFill="1" applyBorder="1" applyAlignment="1" applyProtection="1">
      <alignment horizontal="right" vertical="center" wrapText="1"/>
      <protection locked="0"/>
    </xf>
    <xf numFmtId="166" fontId="4" fillId="0" borderId="9" xfId="0" applyNumberFormat="1" applyFont="1" applyFill="1" applyBorder="1" applyAlignment="1" applyProtection="1">
      <alignment horizontal="right" vertical="center" wrapText="1"/>
      <protection locked="0"/>
    </xf>
    <xf numFmtId="10" fontId="4" fillId="2" borderId="8" xfId="0" applyNumberFormat="1" applyFont="1" applyFill="1" applyBorder="1" applyAlignment="1" applyProtection="1">
      <alignment horizontal="right" vertical="center" wrapText="1"/>
    </xf>
    <xf numFmtId="164" fontId="4" fillId="4" borderId="8" xfId="0" applyNumberFormat="1" applyFont="1" applyFill="1" applyBorder="1" applyAlignment="1" applyProtection="1">
      <alignment horizontal="right" vertical="center" wrapText="1"/>
    </xf>
    <xf numFmtId="10" fontId="4" fillId="4" borderId="8" xfId="0" applyNumberFormat="1" applyFont="1" applyFill="1" applyBorder="1" applyAlignment="1" applyProtection="1">
      <alignment horizontal="right" vertical="center" wrapText="1"/>
    </xf>
    <xf numFmtId="10" fontId="4" fillId="6" borderId="8" xfId="0" applyNumberFormat="1" applyFont="1" applyFill="1" applyBorder="1" applyAlignment="1" applyProtection="1">
      <alignment horizontal="right" vertical="center" wrapText="1"/>
    </xf>
    <xf numFmtId="164" fontId="4" fillId="4" borderId="9" xfId="0" applyNumberFormat="1" applyFont="1" applyFill="1" applyBorder="1" applyAlignment="1" applyProtection="1">
      <alignment horizontal="right" vertical="center" wrapText="1"/>
    </xf>
    <xf numFmtId="0" fontId="6" fillId="0" borderId="0" xfId="0" applyFont="1" applyFill="1" applyBorder="1" applyAlignment="1">
      <alignment vertical="top" wrapText="1"/>
    </xf>
    <xf numFmtId="0" fontId="10" fillId="0" borderId="0" xfId="0" applyFont="1"/>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1" fillId="0" borderId="8" xfId="0" applyFont="1" applyBorder="1" applyAlignment="1">
      <alignment horizontal="left" vertical="center" wrapText="1"/>
    </xf>
    <xf numFmtId="0" fontId="13" fillId="0" borderId="18" xfId="0" applyFont="1" applyBorder="1" applyAlignment="1">
      <alignment horizontal="left" vertical="center" wrapText="1"/>
    </xf>
    <xf numFmtId="0" fontId="4" fillId="12" borderId="4" xfId="0" applyFont="1" applyFill="1" applyBorder="1" applyAlignment="1" applyProtection="1">
      <alignment horizontal="justify" vertical="center" wrapText="1"/>
    </xf>
    <xf numFmtId="0" fontId="4" fillId="12" borderId="18" xfId="0" applyFont="1" applyFill="1" applyBorder="1" applyAlignment="1" applyProtection="1">
      <alignment vertical="center" wrapText="1"/>
    </xf>
    <xf numFmtId="0" fontId="4" fillId="12" borderId="16" xfId="0" applyFont="1" applyFill="1" applyBorder="1" applyAlignment="1" applyProtection="1">
      <alignment horizontal="justify" vertical="center" wrapText="1"/>
    </xf>
    <xf numFmtId="0" fontId="4" fillId="12" borderId="8" xfId="0" applyFont="1" applyFill="1" applyBorder="1" applyAlignment="1">
      <alignment vertical="center" wrapText="1"/>
    </xf>
    <xf numFmtId="0" fontId="4" fillId="12" borderId="8" xfId="0" applyFont="1" applyFill="1" applyBorder="1" applyAlignment="1" applyProtection="1">
      <alignment vertical="center" wrapText="1"/>
    </xf>
    <xf numFmtId="0" fontId="4" fillId="13" borderId="4" xfId="0" applyFont="1" applyFill="1" applyBorder="1" applyAlignment="1" applyProtection="1">
      <alignment horizontal="left" vertical="center" wrapText="1"/>
    </xf>
    <xf numFmtId="0" fontId="4" fillId="13" borderId="8" xfId="0" applyFont="1" applyFill="1" applyBorder="1" applyAlignment="1">
      <alignment horizontal="left" vertical="center" wrapText="1"/>
    </xf>
    <xf numFmtId="0" fontId="4" fillId="13" borderId="4" xfId="0" applyFont="1" applyFill="1" applyBorder="1" applyAlignment="1" applyProtection="1">
      <alignment horizontal="justify" vertical="center" wrapText="1"/>
    </xf>
    <xf numFmtId="0" fontId="4" fillId="13" borderId="6" xfId="0" applyFont="1" applyFill="1" applyBorder="1" applyAlignment="1" applyProtection="1">
      <alignment horizontal="justify" vertical="center" wrapText="1"/>
    </xf>
    <xf numFmtId="0" fontId="4" fillId="13" borderId="9" xfId="0" applyFont="1" applyFill="1" applyBorder="1" applyAlignment="1">
      <alignment horizontal="left" vertical="center" wrapText="1"/>
    </xf>
    <xf numFmtId="0" fontId="4" fillId="13" borderId="6" xfId="0" applyFont="1" applyFill="1" applyBorder="1" applyAlignment="1" applyProtection="1">
      <alignment horizontal="left" vertical="center" wrapText="1"/>
    </xf>
    <xf numFmtId="0" fontId="4" fillId="13" borderId="4" xfId="0" applyFont="1" applyFill="1" applyBorder="1" applyAlignment="1" applyProtection="1">
      <alignment vertical="center" wrapText="1"/>
    </xf>
    <xf numFmtId="0" fontId="4" fillId="13" borderId="6" xfId="0" applyFont="1" applyFill="1" applyBorder="1" applyAlignment="1" applyProtection="1">
      <alignment vertical="center" wrapText="1"/>
    </xf>
    <xf numFmtId="0" fontId="4" fillId="12" borderId="4" xfId="0" applyFont="1" applyFill="1" applyBorder="1" applyAlignment="1" applyProtection="1">
      <alignment vertical="center" wrapText="1"/>
    </xf>
    <xf numFmtId="0" fontId="4" fillId="12" borderId="8" xfId="0" applyFont="1" applyFill="1" applyBorder="1" applyAlignment="1">
      <alignment horizontal="left" vertical="center" wrapText="1"/>
    </xf>
    <xf numFmtId="0" fontId="4" fillId="12" borderId="19" xfId="0" applyFont="1" applyFill="1" applyBorder="1" applyAlignment="1" applyProtection="1">
      <alignment vertical="center" wrapText="1"/>
    </xf>
    <xf numFmtId="0" fontId="4" fillId="12" borderId="20" xfId="0" applyFont="1" applyFill="1" applyBorder="1" applyAlignment="1">
      <alignment vertical="top" wrapText="1"/>
    </xf>
    <xf numFmtId="0" fontId="4" fillId="12" borderId="8" xfId="0" applyFont="1" applyFill="1" applyBorder="1" applyAlignment="1">
      <alignment vertical="top" wrapText="1"/>
    </xf>
    <xf numFmtId="0" fontId="4" fillId="13" borderId="8" xfId="0" applyFont="1" applyFill="1" applyBorder="1" applyAlignment="1">
      <alignment vertical="top" wrapText="1"/>
    </xf>
    <xf numFmtId="0" fontId="4" fillId="13" borderId="9" xfId="0" applyFont="1" applyFill="1" applyBorder="1" applyAlignment="1">
      <alignment vertical="top" wrapText="1"/>
    </xf>
    <xf numFmtId="0" fontId="9" fillId="0" borderId="20" xfId="1" applyBorder="1" applyAlignment="1">
      <alignment vertical="center"/>
    </xf>
    <xf numFmtId="0" fontId="9" fillId="0" borderId="0" xfId="1" applyBorder="1" applyAlignment="1">
      <alignment vertical="center"/>
    </xf>
    <xf numFmtId="0" fontId="30" fillId="0" borderId="0" xfId="0" applyFont="1"/>
    <xf numFmtId="0" fontId="27" fillId="0" borderId="26" xfId="0" applyFont="1" applyBorder="1" applyAlignment="1">
      <alignment horizontal="left" vertical="top" wrapText="1"/>
    </xf>
    <xf numFmtId="0" fontId="29" fillId="0" borderId="26" xfId="0" applyFont="1" applyBorder="1" applyAlignment="1">
      <alignment horizontal="left" vertical="top" wrapText="1"/>
    </xf>
    <xf numFmtId="0" fontId="4" fillId="13" borderId="8" xfId="0" applyFont="1" applyFill="1" applyBorder="1" applyAlignment="1" applyProtection="1">
      <alignment vertical="center" wrapText="1"/>
    </xf>
    <xf numFmtId="0" fontId="4" fillId="13" borderId="9" xfId="0" applyFont="1" applyFill="1" applyBorder="1" applyAlignment="1" applyProtection="1">
      <alignment vertical="center" wrapText="1"/>
    </xf>
    <xf numFmtId="0" fontId="4" fillId="12" borderId="21" xfId="0" applyFont="1" applyFill="1" applyBorder="1" applyAlignment="1" applyProtection="1">
      <alignment horizontal="left" vertical="center" wrapText="1"/>
    </xf>
    <xf numFmtId="0" fontId="4" fillId="12" borderId="22" xfId="0" applyFont="1" applyFill="1" applyBorder="1" applyAlignment="1">
      <alignment horizontal="left" vertical="center" wrapText="1"/>
    </xf>
    <xf numFmtId="0" fontId="34" fillId="0" borderId="0" xfId="0" applyFont="1"/>
    <xf numFmtId="1" fontId="4" fillId="0" borderId="8" xfId="0" applyNumberFormat="1" applyFont="1" applyBorder="1" applyAlignment="1" applyProtection="1">
      <alignment vertical="center" wrapText="1"/>
      <protection locked="0"/>
    </xf>
    <xf numFmtId="164" fontId="4" fillId="0" borderId="8" xfId="0" applyNumberFormat="1" applyFont="1" applyFill="1" applyBorder="1" applyAlignment="1" applyProtection="1">
      <alignment horizontal="center" vertical="center" wrapText="1"/>
    </xf>
    <xf numFmtId="3" fontId="6" fillId="10" borderId="8" xfId="0" applyNumberFormat="1" applyFont="1" applyFill="1" applyBorder="1" applyAlignment="1" applyProtection="1">
      <alignment horizontal="right" vertical="center" wrapText="1"/>
    </xf>
    <xf numFmtId="1" fontId="6" fillId="7" borderId="8" xfId="0" applyNumberFormat="1" applyFont="1" applyFill="1" applyBorder="1" applyAlignment="1" applyProtection="1">
      <alignment horizontal="center" vertical="center" wrapText="1"/>
      <protection locked="0"/>
    </xf>
    <xf numFmtId="3" fontId="6" fillId="7" borderId="8" xfId="0" applyNumberFormat="1" applyFont="1" applyFill="1" applyBorder="1" applyAlignment="1" applyProtection="1">
      <alignment horizontal="right" vertical="center" wrapText="1"/>
      <protection locked="0"/>
    </xf>
    <xf numFmtId="0" fontId="40" fillId="0" borderId="0" xfId="0" applyFont="1"/>
    <xf numFmtId="3" fontId="4" fillId="10" borderId="20" xfId="0" applyNumberFormat="1" applyFont="1" applyFill="1" applyBorder="1" applyAlignment="1" applyProtection="1">
      <alignment vertical="center" wrapText="1"/>
      <protection locked="0"/>
    </xf>
    <xf numFmtId="164" fontId="4" fillId="7" borderId="20" xfId="0" applyNumberFormat="1" applyFont="1" applyFill="1" applyBorder="1" applyAlignment="1" applyProtection="1">
      <alignment vertical="center" wrapText="1"/>
    </xf>
    <xf numFmtId="0" fontId="6" fillId="0" borderId="0" xfId="0" applyFont="1" applyAlignment="1">
      <alignment vertical="center"/>
    </xf>
    <xf numFmtId="0" fontId="42" fillId="0" borderId="0" xfId="0" applyFont="1"/>
    <xf numFmtId="0" fontId="35" fillId="0" borderId="0" xfId="0" applyFont="1"/>
    <xf numFmtId="9" fontId="4" fillId="8" borderId="8" xfId="17" applyFont="1" applyFill="1" applyBorder="1" applyAlignment="1" applyProtection="1">
      <alignment vertical="center" wrapText="1"/>
    </xf>
    <xf numFmtId="9" fontId="0" fillId="0" borderId="0" xfId="17" applyFont="1"/>
    <xf numFmtId="3" fontId="0" fillId="0" borderId="0" xfId="0" applyNumberFormat="1"/>
    <xf numFmtId="0" fontId="35" fillId="0" borderId="0" xfId="0" quotePrefix="1" applyFont="1"/>
    <xf numFmtId="0" fontId="1" fillId="0" borderId="0" xfId="0" applyFont="1" applyAlignment="1" applyProtection="1">
      <alignment horizontal="left" wrapText="1"/>
      <protection locked="0"/>
    </xf>
    <xf numFmtId="0" fontId="8" fillId="14" borderId="0" xfId="0" applyFont="1" applyFill="1" applyAlignment="1" applyProtection="1">
      <alignment horizontal="center" vertical="center" wrapText="1"/>
      <protection locked="0"/>
    </xf>
    <xf numFmtId="0" fontId="0" fillId="0" borderId="0" xfId="0" applyAlignment="1">
      <alignment horizontal="center"/>
    </xf>
    <xf numFmtId="3" fontId="4" fillId="0" borderId="8" xfId="0" applyNumberFormat="1" applyFont="1" applyBorder="1" applyAlignment="1" applyProtection="1">
      <alignment horizontal="center" vertical="center" wrapText="1"/>
      <protection locked="0"/>
    </xf>
    <xf numFmtId="3" fontId="4" fillId="2" borderId="8" xfId="0" applyNumberFormat="1" applyFont="1" applyFill="1" applyBorder="1" applyAlignment="1" applyProtection="1">
      <alignment horizontal="center" vertical="center" wrapText="1"/>
    </xf>
    <xf numFmtId="3" fontId="4" fillId="0" borderId="8" xfId="0" applyNumberFormat="1" applyFont="1" applyFill="1" applyBorder="1" applyAlignment="1" applyProtection="1">
      <alignment horizontal="center" vertical="center" wrapText="1"/>
      <protection locked="0"/>
    </xf>
    <xf numFmtId="3" fontId="4" fillId="0" borderId="8" xfId="0" applyNumberFormat="1" applyFont="1" applyFill="1" applyBorder="1" applyAlignment="1" applyProtection="1">
      <alignment horizontal="center" vertical="center" wrapText="1"/>
    </xf>
    <xf numFmtId="3" fontId="4" fillId="0" borderId="22" xfId="0" applyNumberFormat="1" applyFont="1" applyBorder="1" applyAlignment="1" applyProtection="1">
      <alignment horizontal="center" vertical="center" wrapText="1"/>
      <protection locked="0"/>
    </xf>
    <xf numFmtId="10" fontId="4" fillId="2" borderId="8" xfId="0" applyNumberFormat="1" applyFont="1" applyFill="1" applyBorder="1" applyAlignment="1" applyProtection="1">
      <alignment horizontal="center" vertical="center" wrapText="1"/>
    </xf>
    <xf numFmtId="164" fontId="4" fillId="4" borderId="8" xfId="0" applyNumberFormat="1" applyFont="1" applyFill="1" applyBorder="1" applyAlignment="1" applyProtection="1">
      <alignment horizontal="center" vertical="center" wrapText="1"/>
    </xf>
    <xf numFmtId="164" fontId="4" fillId="2" borderId="8" xfId="0" applyNumberFormat="1" applyFont="1" applyFill="1" applyBorder="1" applyAlignment="1" applyProtection="1">
      <alignment horizontal="center" vertical="center" wrapText="1"/>
    </xf>
    <xf numFmtId="10" fontId="4" fillId="2" borderId="22"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3" fontId="4" fillId="0" borderId="9" xfId="0" applyNumberFormat="1" applyFont="1" applyBorder="1" applyAlignment="1" applyProtection="1">
      <alignment horizontal="center" vertical="center" wrapText="1"/>
      <protection locked="0"/>
    </xf>
    <xf numFmtId="164" fontId="4" fillId="2" borderId="9" xfId="0" applyNumberFormat="1" applyFont="1" applyFill="1" applyBorder="1" applyAlignment="1" applyProtection="1">
      <alignment horizontal="center" vertical="center" wrapText="1"/>
    </xf>
    <xf numFmtId="164" fontId="0" fillId="0" borderId="0" xfId="0" applyNumberFormat="1" applyAlignment="1">
      <alignment horizontal="center"/>
    </xf>
    <xf numFmtId="3" fontId="4" fillId="0" borderId="17" xfId="0" applyNumberFormat="1" applyFont="1" applyBorder="1" applyAlignment="1" applyProtection="1">
      <alignment horizontal="center" vertical="center" wrapText="1"/>
      <protection locked="0"/>
    </xf>
    <xf numFmtId="3" fontId="4" fillId="8" borderId="17" xfId="0" applyNumberFormat="1"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protection locked="0"/>
    </xf>
    <xf numFmtId="1" fontId="4" fillId="0" borderId="0" xfId="0" applyNumberFormat="1" applyFont="1" applyBorder="1" applyAlignment="1" applyProtection="1">
      <alignment horizontal="center" vertical="center" wrapText="1"/>
      <protection locked="0"/>
    </xf>
    <xf numFmtId="3" fontId="43" fillId="0" borderId="8" xfId="0" applyNumberFormat="1" applyFont="1" applyBorder="1" applyAlignment="1">
      <alignment vertical="center"/>
    </xf>
    <xf numFmtId="0" fontId="43" fillId="7" borderId="8" xfId="0" applyFont="1" applyFill="1" applyBorder="1" applyAlignment="1">
      <alignment vertical="center"/>
    </xf>
    <xf numFmtId="3" fontId="43" fillId="7" borderId="8" xfId="0" applyNumberFormat="1" applyFont="1" applyFill="1" applyBorder="1" applyAlignment="1">
      <alignment vertical="center"/>
    </xf>
    <xf numFmtId="3" fontId="43" fillId="0" borderId="9" xfId="0" applyNumberFormat="1" applyFont="1" applyBorder="1" applyAlignment="1">
      <alignment vertical="center"/>
    </xf>
    <xf numFmtId="0" fontId="43" fillId="7" borderId="9" xfId="0" applyFont="1" applyFill="1" applyBorder="1" applyAlignment="1">
      <alignment vertical="center"/>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43" fillId="0" borderId="2" xfId="0" applyFont="1" applyBorder="1" applyAlignment="1"/>
    <xf numFmtId="0" fontId="43" fillId="0" borderId="3" xfId="0" applyFont="1" applyBorder="1" applyAlignment="1"/>
    <xf numFmtId="0" fontId="0" fillId="0" borderId="0" xfId="0" applyAlignment="1"/>
    <xf numFmtId="0" fontId="43" fillId="0" borderId="2" xfId="0" applyFont="1" applyBorder="1" applyAlignment="1">
      <alignment wrapText="1"/>
    </xf>
    <xf numFmtId="9" fontId="4" fillId="8" borderId="9" xfId="17" applyFont="1" applyFill="1" applyBorder="1" applyAlignment="1" applyProtection="1">
      <alignment vertical="center" wrapText="1"/>
    </xf>
    <xf numFmtId="3" fontId="4" fillId="0" borderId="8" xfId="2" applyNumberFormat="1" applyFont="1" applyBorder="1" applyAlignment="1" applyProtection="1">
      <alignment vertical="center" wrapText="1"/>
      <protection locked="0"/>
    </xf>
    <xf numFmtId="10" fontId="2" fillId="0" borderId="23" xfId="0" applyNumberFormat="1" applyFont="1" applyFill="1" applyBorder="1" applyAlignment="1" applyProtection="1">
      <alignment horizontal="left" vertical="center" wrapText="1"/>
      <protection locked="0"/>
    </xf>
    <xf numFmtId="3" fontId="37" fillId="0" borderId="8" xfId="0" applyNumberFormat="1" applyFont="1" applyBorder="1" applyAlignment="1">
      <alignment horizontal="right" vertical="center" wrapText="1"/>
    </xf>
    <xf numFmtId="0" fontId="37" fillId="6" borderId="8" xfId="0" applyFont="1" applyFill="1" applyBorder="1" applyAlignment="1">
      <alignment vertical="center" wrapText="1"/>
    </xf>
    <xf numFmtId="10" fontId="37" fillId="8" borderId="8" xfId="0" applyNumberFormat="1" applyFont="1" applyFill="1" applyBorder="1" applyAlignment="1">
      <alignment horizontal="right" vertical="center" wrapText="1"/>
    </xf>
    <xf numFmtId="0" fontId="37" fillId="0" borderId="8" xfId="0" applyFont="1" applyBorder="1" applyAlignment="1">
      <alignment horizontal="right" vertical="center" wrapText="1"/>
    </xf>
    <xf numFmtId="0" fontId="37" fillId="6" borderId="9" xfId="0" applyFont="1" applyFill="1" applyBorder="1" applyAlignment="1">
      <alignment vertical="center" wrapText="1"/>
    </xf>
    <xf numFmtId="10" fontId="37" fillId="8" borderId="9" xfId="0" applyNumberFormat="1" applyFont="1" applyFill="1" applyBorder="1" applyAlignment="1">
      <alignment horizontal="right" vertical="center" wrapText="1"/>
    </xf>
    <xf numFmtId="0" fontId="2" fillId="0" borderId="2" xfId="0" applyFont="1" applyBorder="1" applyAlignment="1">
      <alignment vertical="center" wrapText="1"/>
    </xf>
    <xf numFmtId="0" fontId="38" fillId="0" borderId="2" xfId="0" applyFont="1" applyBorder="1" applyAlignment="1">
      <alignment vertical="center" wrapText="1"/>
    </xf>
    <xf numFmtId="0" fontId="38" fillId="0" borderId="3" xfId="0" applyFont="1" applyBorder="1" applyAlignment="1">
      <alignment vertical="center" wrapText="1"/>
    </xf>
    <xf numFmtId="0" fontId="39" fillId="0" borderId="8" xfId="0" applyFont="1" applyFill="1" applyBorder="1" applyAlignment="1" applyProtection="1">
      <alignment vertical="center" wrapText="1"/>
      <protection locked="0"/>
    </xf>
    <xf numFmtId="0" fontId="35" fillId="0" borderId="2" xfId="0" applyFont="1" applyBorder="1" applyAlignment="1"/>
    <xf numFmtId="0" fontId="1"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 fillId="0" borderId="25" xfId="0" applyFont="1" applyBorder="1" applyAlignment="1" applyProtection="1">
      <alignment horizontal="center"/>
    </xf>
    <xf numFmtId="0" fontId="1" fillId="9" borderId="10" xfId="0" applyFont="1" applyFill="1" applyBorder="1" applyAlignment="1" applyProtection="1">
      <alignment horizontal="left" wrapText="1"/>
    </xf>
    <xf numFmtId="0" fontId="1" fillId="9" borderId="11" xfId="0" applyFont="1" applyFill="1" applyBorder="1" applyAlignment="1" applyProtection="1">
      <alignment horizontal="left" wrapText="1"/>
    </xf>
    <xf numFmtId="0" fontId="1" fillId="9" borderId="12" xfId="0" applyFont="1" applyFill="1" applyBorder="1" applyAlignment="1" applyProtection="1">
      <alignment horizontal="left" wrapText="1"/>
    </xf>
    <xf numFmtId="0" fontId="1" fillId="3" borderId="5"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2" fillId="0" borderId="8" xfId="0" applyFont="1" applyFill="1" applyBorder="1" applyAlignment="1" applyProtection="1">
      <alignment vertical="center" wrapText="1"/>
      <protection locked="0"/>
    </xf>
    <xf numFmtId="0" fontId="0" fillId="0" borderId="2" xfId="0" applyFill="1" applyBorder="1" applyAlignment="1"/>
    <xf numFmtId="0" fontId="0" fillId="0" borderId="2" xfId="0" applyBorder="1" applyAlignment="1"/>
    <xf numFmtId="0" fontId="2" fillId="0" borderId="27" xfId="0" applyFont="1" applyFill="1" applyBorder="1" applyAlignment="1" applyProtection="1">
      <alignment vertical="center" wrapText="1"/>
      <protection locked="0"/>
    </xf>
    <xf numFmtId="0" fontId="39" fillId="0" borderId="28" xfId="0" applyFont="1" applyFill="1" applyBorder="1" applyAlignment="1" applyProtection="1">
      <alignment vertical="center" wrapText="1"/>
      <protection locked="0"/>
    </xf>
    <xf numFmtId="0" fontId="36" fillId="0" borderId="2" xfId="0" applyFont="1" applyBorder="1" applyAlignment="1"/>
    <xf numFmtId="0" fontId="1" fillId="9" borderId="10" xfId="0" applyFont="1" applyFill="1" applyBorder="1" applyAlignment="1"/>
    <xf numFmtId="0" fontId="1" fillId="9" borderId="11" xfId="0" applyFont="1" applyFill="1" applyBorder="1" applyAlignment="1"/>
    <xf numFmtId="0" fontId="1" fillId="9" borderId="12" xfId="0" applyFont="1" applyFill="1" applyBorder="1" applyAlignment="1"/>
    <xf numFmtId="0" fontId="1" fillId="3" borderId="1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7" fillId="0" borderId="25" xfId="0" applyFont="1" applyBorder="1" applyAlignment="1" applyProtection="1">
      <alignment horizontal="center" vertical="center"/>
    </xf>
    <xf numFmtId="0" fontId="7" fillId="0" borderId="25" xfId="0" applyFont="1" applyBorder="1" applyAlignment="1">
      <alignment horizontal="center"/>
    </xf>
    <xf numFmtId="0" fontId="1" fillId="3" borderId="1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1" fillId="3" borderId="2" xfId="0" applyFont="1" applyFill="1" applyBorder="1" applyAlignment="1" applyProtection="1">
      <alignment horizontal="center" vertical="center"/>
    </xf>
  </cellXfs>
  <cellStyles count="18">
    <cellStyle name="Comma" xfId="2" builtinId="3" customBuiltin="1"/>
    <cellStyle name="Comma [0]" xfId="3" builtinId="6" customBuiltin="1"/>
    <cellStyle name="Currency" xfId="4" builtinId="4" customBuiltin="1"/>
    <cellStyle name="Currency [0]" xfId="5" builtinId="7" customBuiltin="1"/>
    <cellStyle name="Heading 1" xfId="7" builtinId="16" customBuiltin="1"/>
    <cellStyle name="Heading 2" xfId="8" builtinId="17" customBuiltin="1"/>
    <cellStyle name="Heading 3" xfId="9" builtinId="18" customBuiltin="1"/>
    <cellStyle name="Heading 4" xfId="10" builtinId="19" customBuiltin="1"/>
    <cellStyle name="Hyperlink" xfId="1" builtinId="8"/>
    <cellStyle name="Normal" xfId="0" builtinId="0" customBuiltin="1"/>
    <cellStyle name="Percent" xfId="17" builtinId="5"/>
    <cellStyle name="Subtitle" xfId="12" xr:uid="{00000000-0005-0000-0000-00000B000000}"/>
    <cellStyle name="Table Heading" xfId="15" xr:uid="{00000000-0005-0000-0000-00000C000000}"/>
    <cellStyle name="Table Text" xfId="13" xr:uid="{00000000-0005-0000-0000-00000D000000}"/>
    <cellStyle name="Table Text With Lines" xfId="14" xr:uid="{00000000-0005-0000-0000-00000E000000}"/>
    <cellStyle name="Table Total Row" xfId="16" xr:uid="{00000000-0005-0000-0000-00000F000000}"/>
    <cellStyle name="Title" xfId="6" builtinId="15" customBuiltin="1"/>
    <cellStyle name="Total" xfId="11" builtinId="25" customBuiltin="1"/>
  </cellStyles>
  <dxfs count="2">
    <dxf>
      <font>
        <b/>
        <i val="0"/>
        <color rgb="FFFFFFFF"/>
      </font>
      <fill>
        <patternFill>
          <bgColor theme="3"/>
        </patternFill>
      </fill>
      <border>
        <left/>
        <right/>
        <top style="thin">
          <color theme="4"/>
        </top>
        <bottom style="thin">
          <color theme="4"/>
        </bottom>
        <vertical style="thin">
          <color rgb="FFFFFFFF"/>
        </vertical>
        <horizontal style="thin">
          <color rgb="FFFFFFFF"/>
        </horizontal>
      </border>
    </dxf>
    <dxf>
      <font>
        <b val="0"/>
        <i val="0"/>
        <color theme="1"/>
        <name val="Arial"/>
        <scheme val="minor"/>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ERA Table Grid" pivot="0" count="2" xr9:uid="{00000000-0011-0000-FFFF-FFFF00000000}">
      <tableStyleElement type="wholeTable" dxfId="1"/>
      <tableStyleElement type="headerRow" dxfId="0"/>
    </tableStyle>
  </tableStyles>
  <colors>
    <mruColors>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628650</xdr:colOff>
      <xdr:row>93</xdr:row>
      <xdr:rowOff>9525</xdr:rowOff>
    </xdr:from>
    <xdr:to>
      <xdr:col>10</xdr:col>
      <xdr:colOff>456526</xdr:colOff>
      <xdr:row>104</xdr:row>
      <xdr:rowOff>110230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2306300" y="21259800"/>
          <a:ext cx="5390476" cy="2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68</xdr:row>
      <xdr:rowOff>0</xdr:rowOff>
    </xdr:from>
    <xdr:to>
      <xdr:col>18</xdr:col>
      <xdr:colOff>646676</xdr:colOff>
      <xdr:row>85</xdr:row>
      <xdr:rowOff>16759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306050" y="16249650"/>
          <a:ext cx="8190476" cy="3085714"/>
        </a:xfrm>
        <a:prstGeom prst="rect">
          <a:avLst/>
        </a:prstGeom>
      </xdr:spPr>
    </xdr:pic>
    <xdr:clientData/>
  </xdr:twoCellAnchor>
  <xdr:twoCellAnchor editAs="oneCell">
    <xdr:from>
      <xdr:col>7</xdr:col>
      <xdr:colOff>0</xdr:colOff>
      <xdr:row>153</xdr:row>
      <xdr:rowOff>0</xdr:rowOff>
    </xdr:from>
    <xdr:to>
      <xdr:col>19</xdr:col>
      <xdr:colOff>880</xdr:colOff>
      <xdr:row>172</xdr:row>
      <xdr:rowOff>2745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0306050" y="31651575"/>
          <a:ext cx="8200000" cy="3438095"/>
        </a:xfrm>
        <a:prstGeom prst="rect">
          <a:avLst/>
        </a:prstGeom>
      </xdr:spPr>
    </xdr:pic>
    <xdr:clientData/>
  </xdr:twoCellAnchor>
</xdr:wsDr>
</file>

<file path=xl/theme/theme1.xml><?xml version="1.0" encoding="utf-8"?>
<a:theme xmlns:a="http://schemas.openxmlformats.org/drawingml/2006/main" name="ERA WA">
  <a:themeElements>
    <a:clrScheme name="ERA WA">
      <a:dk1>
        <a:srgbClr val="191919"/>
      </a:dk1>
      <a:lt1>
        <a:srgbClr val="FFFFFF"/>
      </a:lt1>
      <a:dk2>
        <a:srgbClr val="00A0B3"/>
      </a:dk2>
      <a:lt2>
        <a:srgbClr val="F2F0EE"/>
      </a:lt2>
      <a:accent1>
        <a:srgbClr val="00A0B3"/>
      </a:accent1>
      <a:accent2>
        <a:srgbClr val="B1DFDC"/>
      </a:accent2>
      <a:accent3>
        <a:srgbClr val="BFB6AC"/>
      </a:accent3>
      <a:accent4>
        <a:srgbClr val="EAEA54"/>
      </a:accent4>
      <a:accent5>
        <a:srgbClr val="82AA82"/>
      </a:accent5>
      <a:accent6>
        <a:srgbClr val="FFC896"/>
      </a:accent6>
      <a:hlink>
        <a:srgbClr val="0000FF"/>
      </a:hlink>
      <a:folHlink>
        <a:srgbClr val="800080"/>
      </a:folHlink>
    </a:clrScheme>
    <a:fontScheme name="Arial">
      <a:majorFont>
        <a:latin typeface="Arial" panose="020F0302020204030204"/>
        <a:ea typeface="Arial"/>
        <a:cs typeface="Arial"/>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F0502020204030204"/>
        <a:ea typeface="Arial"/>
        <a:cs typeface="Arial"/>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Primary Teal">
      <a:srgbClr val="00A0B3"/>
    </a:custClr>
    <a:custClr name="Primary Teal tint">
      <a:srgbClr val="00ABBA"/>
    </a:custClr>
    <a:custClr name="Primary Grey">
      <a:srgbClr val="BFB6AC"/>
    </a:custClr>
    <a:custClr name="Primary Grey Tint">
      <a:srgbClr val="C9C1B9"/>
    </a:custClr>
    <a:custClr name="Secondary Yellow">
      <a:srgbClr val="F9F7C6"/>
    </a:custClr>
    <a:custClr name="Secondary Green">
      <a:srgbClr val="BADBD9"/>
    </a:custClr>
    <a:custClr name="Secondary blue">
      <a:srgbClr val="B1DFDC"/>
    </a:custClr>
    <a:custClr name="Chart Yellow">
      <a:srgbClr val="EAEA54"/>
    </a:custClr>
    <a:custClr name="Chart Green">
      <a:srgbClr val="82AA82"/>
    </a:custClr>
    <a:custClr name="Chart Orange">
      <a:srgbClr val="FFC896"/>
    </a:custClr>
    <a:custClr name="Chart Dark Teal">
      <a:srgbClr val="006E78"/>
    </a:custClr>
  </a:custClr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rawa.com.au/electricity/electricity-licensing/regulatory-guidelin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E16"/>
  <sheetViews>
    <sheetView tabSelected="1" zoomScale="98" zoomScaleNormal="98" workbookViewId="0">
      <selection activeCell="B6" sqref="B6"/>
    </sheetView>
  </sheetViews>
  <sheetFormatPr defaultRowHeight="14" x14ac:dyDescent="0.3"/>
  <cols>
    <col min="1" max="1" width="6.25" customWidth="1"/>
    <col min="2" max="2" width="138.58203125" customWidth="1"/>
    <col min="3" max="3" width="8.5" customWidth="1"/>
  </cols>
  <sheetData>
    <row r="2" spans="1:5" ht="28.9" customHeight="1" x14ac:dyDescent="0.3">
      <c r="A2" s="105"/>
      <c r="B2" s="106" t="s">
        <v>0</v>
      </c>
      <c r="C2" s="105"/>
      <c r="D2" s="105"/>
      <c r="E2" s="105"/>
    </row>
    <row r="4" spans="1:5" ht="20" x14ac:dyDescent="0.3">
      <c r="B4" s="28" t="s">
        <v>1</v>
      </c>
    </row>
    <row r="5" spans="1:5" ht="37.5" customHeight="1" x14ac:dyDescent="0.3">
      <c r="B5" s="59" t="s">
        <v>2</v>
      </c>
    </row>
    <row r="6" spans="1:5" ht="30.75" customHeight="1" x14ac:dyDescent="0.3">
      <c r="B6" s="80" t="s">
        <v>3</v>
      </c>
    </row>
    <row r="7" spans="1:5" ht="30.75" customHeight="1" thickBot="1" x14ac:dyDescent="0.35">
      <c r="B7" s="81"/>
    </row>
    <row r="8" spans="1:5" ht="230.25" customHeight="1" thickBot="1" x14ac:dyDescent="0.35">
      <c r="B8" s="83" t="s">
        <v>4</v>
      </c>
    </row>
    <row r="9" spans="1:5" ht="30.75" customHeight="1" thickBot="1" x14ac:dyDescent="0.35">
      <c r="B9" s="81"/>
    </row>
    <row r="10" spans="1:5" ht="36.75" customHeight="1" thickBot="1" x14ac:dyDescent="0.35">
      <c r="B10" s="84" t="s">
        <v>5</v>
      </c>
    </row>
    <row r="11" spans="1:5" ht="30.75" customHeight="1" thickBot="1" x14ac:dyDescent="0.35">
      <c r="B11" s="82" t="s">
        <v>6</v>
      </c>
    </row>
    <row r="12" spans="1:5" ht="60" customHeight="1" thickBot="1" x14ac:dyDescent="0.35">
      <c r="B12" s="84" t="s">
        <v>7</v>
      </c>
    </row>
    <row r="13" spans="1:5" ht="30.75" customHeight="1" x14ac:dyDescent="0.3">
      <c r="B13" s="81"/>
    </row>
    <row r="14" spans="1:5" ht="30.75" customHeight="1" x14ac:dyDescent="0.3">
      <c r="B14" s="81"/>
    </row>
    <row r="15" spans="1:5" ht="30.75" customHeight="1" x14ac:dyDescent="0.3">
      <c r="B15" s="81"/>
    </row>
    <row r="16" spans="1:5" ht="30.75" customHeight="1" x14ac:dyDescent="0.3">
      <c r="B16" s="81"/>
    </row>
  </sheetData>
  <hyperlinks>
    <hyperlink ref="B6" r:id="rId1" xr:uid="{00000000-0004-0000-0000-000000000000}"/>
  </hyperlinks>
  <pageMargins left="0.7" right="0.7" top="0.75" bottom="0.75" header="0.3" footer="0.3"/>
  <pageSetup paperSize="9" scale="80" orientation="portrait" r:id="rId2"/>
  <headerFooter>
    <oddHeader>&amp;C 2018/19 Electricity Performance Reporting Datasheets - Retail</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2"/>
  <sheetViews>
    <sheetView topLeftCell="A10" zoomScaleNormal="100" workbookViewId="0">
      <selection activeCell="C7" sqref="C7"/>
    </sheetView>
  </sheetViews>
  <sheetFormatPr defaultRowHeight="14" x14ac:dyDescent="0.3"/>
  <cols>
    <col min="2" max="2" width="60.33203125" customWidth="1"/>
    <col min="3" max="4" width="12.83203125" customWidth="1"/>
    <col min="5" max="5" width="25.25" style="134" customWidth="1"/>
  </cols>
  <sheetData>
    <row r="1" spans="1:17" ht="75.75" customHeight="1" x14ac:dyDescent="0.3">
      <c r="A1" s="150" t="s">
        <v>8</v>
      </c>
      <c r="B1" s="151"/>
      <c r="C1" s="151"/>
      <c r="D1" s="151"/>
      <c r="E1" s="151"/>
    </row>
    <row r="2" spans="1:17" ht="14.5" thickBot="1" x14ac:dyDescent="0.35">
      <c r="A2" s="177" t="e">
        <f>'Customer numbers'!#REF!</f>
        <v>#REF!</v>
      </c>
      <c r="B2" s="177"/>
      <c r="C2" s="177"/>
      <c r="D2" s="177"/>
      <c r="E2" s="177"/>
    </row>
    <row r="3" spans="1:17" ht="14.5" thickBot="1" x14ac:dyDescent="0.35">
      <c r="A3" s="169" t="s">
        <v>292</v>
      </c>
      <c r="B3" s="170"/>
      <c r="C3" s="170"/>
      <c r="D3" s="170"/>
      <c r="E3" s="171"/>
      <c r="G3" s="89"/>
    </row>
    <row r="4" spans="1:17" x14ac:dyDescent="0.3">
      <c r="A4" s="156" t="s">
        <v>37</v>
      </c>
      <c r="B4" s="158" t="s">
        <v>11</v>
      </c>
      <c r="C4" s="172" t="s">
        <v>12</v>
      </c>
      <c r="D4" s="173"/>
      <c r="E4" s="179" t="s">
        <v>254</v>
      </c>
      <c r="G4" s="89"/>
    </row>
    <row r="5" spans="1:17" x14ac:dyDescent="0.3">
      <c r="A5" s="157"/>
      <c r="B5" s="159"/>
      <c r="C5" s="131" t="s">
        <v>293</v>
      </c>
      <c r="D5" s="131" t="s">
        <v>240</v>
      </c>
      <c r="E5" s="180"/>
      <c r="G5" s="89"/>
    </row>
    <row r="6" spans="1:17" ht="25.5" x14ac:dyDescent="0.3">
      <c r="A6" s="75" t="s">
        <v>294</v>
      </c>
      <c r="B6" s="76" t="s">
        <v>295</v>
      </c>
      <c r="C6" s="96">
        <v>1126</v>
      </c>
      <c r="D6" s="97"/>
      <c r="E6" s="135" t="s">
        <v>330</v>
      </c>
      <c r="F6" s="17"/>
    </row>
    <row r="7" spans="1:17" ht="75.5" x14ac:dyDescent="0.3">
      <c r="A7" s="73" t="s">
        <v>296</v>
      </c>
      <c r="B7" s="77" t="s">
        <v>297</v>
      </c>
      <c r="C7" s="29"/>
      <c r="D7" s="30">
        <v>1547</v>
      </c>
      <c r="E7" s="135" t="s">
        <v>349</v>
      </c>
      <c r="F7" s="54"/>
      <c r="G7" s="54"/>
      <c r="H7" s="54"/>
      <c r="I7" s="54"/>
      <c r="J7" s="54"/>
      <c r="K7" s="54"/>
      <c r="L7" s="54"/>
      <c r="M7" s="54"/>
      <c r="N7" s="54"/>
      <c r="O7" s="54"/>
      <c r="P7" s="54"/>
      <c r="Q7" s="54"/>
    </row>
    <row r="8" spans="1:17" ht="63" x14ac:dyDescent="0.3">
      <c r="A8" s="75" t="s">
        <v>298</v>
      </c>
      <c r="B8" s="77" t="s">
        <v>299</v>
      </c>
      <c r="C8" s="125">
        <v>744</v>
      </c>
      <c r="D8" s="126"/>
      <c r="E8" s="135" t="s">
        <v>300</v>
      </c>
    </row>
    <row r="9" spans="1:17" ht="25" x14ac:dyDescent="0.3">
      <c r="A9" s="71" t="s">
        <v>301</v>
      </c>
      <c r="B9" s="78" t="s">
        <v>302</v>
      </c>
      <c r="C9" s="125">
        <v>24</v>
      </c>
      <c r="D9" s="126"/>
      <c r="E9" s="135"/>
    </row>
    <row r="10" spans="1:17" ht="37.5" x14ac:dyDescent="0.3">
      <c r="A10" s="71" t="s">
        <v>303</v>
      </c>
      <c r="B10" s="78" t="s">
        <v>304</v>
      </c>
      <c r="C10" s="127"/>
      <c r="D10" s="30">
        <v>1255</v>
      </c>
      <c r="E10" s="135" t="s">
        <v>350</v>
      </c>
    </row>
    <row r="11" spans="1:17" ht="37.5" x14ac:dyDescent="0.3">
      <c r="A11" s="71" t="s">
        <v>305</v>
      </c>
      <c r="B11" s="78" t="s">
        <v>306</v>
      </c>
      <c r="C11" s="125">
        <v>228</v>
      </c>
      <c r="D11" s="126"/>
      <c r="E11" s="135" t="s">
        <v>350</v>
      </c>
    </row>
    <row r="12" spans="1:17" ht="37.5" x14ac:dyDescent="0.3">
      <c r="A12" s="71" t="s">
        <v>307</v>
      </c>
      <c r="B12" s="78" t="s">
        <v>308</v>
      </c>
      <c r="C12" s="125">
        <v>276</v>
      </c>
      <c r="D12" s="126"/>
      <c r="E12" s="135" t="s">
        <v>350</v>
      </c>
    </row>
    <row r="13" spans="1:17" ht="37.5" x14ac:dyDescent="0.3">
      <c r="A13" s="71" t="s">
        <v>309</v>
      </c>
      <c r="B13" s="78" t="s">
        <v>310</v>
      </c>
      <c r="C13" s="125">
        <v>107</v>
      </c>
      <c r="D13" s="126"/>
      <c r="E13" s="135" t="s">
        <v>350</v>
      </c>
    </row>
    <row r="14" spans="1:17" ht="39.75" customHeight="1" x14ac:dyDescent="0.3">
      <c r="A14" s="71" t="s">
        <v>311</v>
      </c>
      <c r="B14" s="78" t="s">
        <v>312</v>
      </c>
      <c r="C14" s="125">
        <v>87</v>
      </c>
      <c r="D14" s="126"/>
      <c r="E14" s="135" t="s">
        <v>350</v>
      </c>
    </row>
    <row r="15" spans="1:17" ht="37.5" x14ac:dyDescent="0.3">
      <c r="A15" s="73" t="s">
        <v>313</v>
      </c>
      <c r="B15" s="77" t="s">
        <v>314</v>
      </c>
      <c r="C15" s="125">
        <v>240</v>
      </c>
      <c r="D15" s="126"/>
      <c r="E15" s="135" t="s">
        <v>350</v>
      </c>
    </row>
    <row r="16" spans="1:17" x14ac:dyDescent="0.3">
      <c r="A16" s="73" t="s">
        <v>315</v>
      </c>
      <c r="B16" s="77" t="s">
        <v>316</v>
      </c>
      <c r="C16" s="125">
        <v>426</v>
      </c>
      <c r="D16" s="126"/>
      <c r="E16" s="135" t="s">
        <v>350</v>
      </c>
    </row>
    <row r="17" spans="1:5" ht="25" x14ac:dyDescent="0.3">
      <c r="A17" s="71" t="s">
        <v>317</v>
      </c>
      <c r="B17" s="78" t="s">
        <v>318</v>
      </c>
      <c r="C17" s="125">
        <v>1567</v>
      </c>
      <c r="D17" s="126"/>
      <c r="E17" s="132"/>
    </row>
    <row r="18" spans="1:5" ht="39" customHeight="1" x14ac:dyDescent="0.3">
      <c r="A18" s="71" t="s">
        <v>319</v>
      </c>
      <c r="B18" s="78" t="s">
        <v>320</v>
      </c>
      <c r="C18" s="125">
        <v>401</v>
      </c>
      <c r="D18" s="126"/>
      <c r="E18" s="132"/>
    </row>
    <row r="19" spans="1:5" ht="42" customHeight="1" x14ac:dyDescent="0.3">
      <c r="A19" s="71" t="s">
        <v>321</v>
      </c>
      <c r="B19" s="78" t="s">
        <v>322</v>
      </c>
      <c r="C19" s="125">
        <v>1232</v>
      </c>
      <c r="D19" s="126"/>
      <c r="E19" s="132"/>
    </row>
    <row r="20" spans="1:5" ht="39" customHeight="1" x14ac:dyDescent="0.3">
      <c r="A20" s="71" t="s">
        <v>323</v>
      </c>
      <c r="B20" s="78" t="s">
        <v>324</v>
      </c>
      <c r="C20" s="125">
        <v>56</v>
      </c>
      <c r="D20" s="126"/>
      <c r="E20" s="132"/>
    </row>
    <row r="21" spans="1:5" ht="50" x14ac:dyDescent="0.3">
      <c r="A21" s="71" t="s">
        <v>325</v>
      </c>
      <c r="B21" s="78" t="s">
        <v>326</v>
      </c>
      <c r="C21" s="125">
        <v>11</v>
      </c>
      <c r="D21" s="126"/>
      <c r="E21" s="135" t="s">
        <v>351</v>
      </c>
    </row>
    <row r="22" spans="1:5" ht="55.5" customHeight="1" thickBot="1" x14ac:dyDescent="0.35">
      <c r="A22" s="72" t="s">
        <v>327</v>
      </c>
      <c r="B22" s="79" t="s">
        <v>328</v>
      </c>
      <c r="C22" s="128">
        <v>3</v>
      </c>
      <c r="D22" s="129"/>
      <c r="E22" s="133" t="s">
        <v>352</v>
      </c>
    </row>
    <row r="24" spans="1:5" ht="12.75" customHeight="1" x14ac:dyDescent="0.3">
      <c r="A24" s="56"/>
      <c r="B24" s="26"/>
      <c r="C24" s="26"/>
      <c r="D24" s="26"/>
      <c r="E24" s="26"/>
    </row>
    <row r="25" spans="1:5" x14ac:dyDescent="0.3">
      <c r="A25" s="56"/>
    </row>
    <row r="40" spans="8:8" x14ac:dyDescent="0.3">
      <c r="H40" s="89"/>
    </row>
    <row r="48" spans="8:8" x14ac:dyDescent="0.3">
      <c r="H48" s="89"/>
    </row>
    <row r="77" spans="8:8" x14ac:dyDescent="0.3">
      <c r="H77" s="89"/>
    </row>
    <row r="112" spans="8:8" x14ac:dyDescent="0.3">
      <c r="H112" s="89"/>
    </row>
  </sheetData>
  <mergeCells count="7">
    <mergeCell ref="A1:E1"/>
    <mergeCell ref="A3:E3"/>
    <mergeCell ref="A4:A5"/>
    <mergeCell ref="B4:B5"/>
    <mergeCell ref="C4:D4"/>
    <mergeCell ref="E4:E5"/>
    <mergeCell ref="A2:E2"/>
  </mergeCells>
  <pageMargins left="0.51181102362204722" right="0.51181102362204722" top="0.74803149606299213" bottom="0.55118110236220474" header="0.31496062992125984" footer="0.31496062992125984"/>
  <pageSetup paperSize="9" scale="76" orientation="portrait" r:id="rId1"/>
  <headerFooter>
    <oddHeader>&amp;C&amp;"Arial,Bold"&amp;12 2019/20 Electricity Performance Reporting Datasheets - Retail</oddHeader>
    <oddFooter>&amp;CHardship customers&amp;R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57"/>
  <sheetViews>
    <sheetView zoomScaleNormal="100" zoomScaleSheetLayoutView="100" workbookViewId="0">
      <selection activeCell="B6" sqref="B6"/>
    </sheetView>
  </sheetViews>
  <sheetFormatPr defaultRowHeight="14" x14ac:dyDescent="0.3"/>
  <cols>
    <col min="1" max="1" width="11" bestFit="1" customWidth="1"/>
    <col min="2" max="2" width="43.33203125" customWidth="1"/>
    <col min="3" max="3" width="12.83203125" style="107" customWidth="1"/>
    <col min="4" max="4" width="12.83203125" customWidth="1"/>
    <col min="5" max="5" width="17.25" customWidth="1"/>
    <col min="6" max="6" width="28.58203125" customWidth="1"/>
  </cols>
  <sheetData>
    <row r="1" spans="1:8" ht="74.25" customHeight="1" x14ac:dyDescent="0.3">
      <c r="A1" s="150" t="s">
        <v>8</v>
      </c>
      <c r="B1" s="151"/>
      <c r="C1" s="151"/>
      <c r="D1" s="151"/>
      <c r="E1" s="151"/>
    </row>
    <row r="2" spans="1:8" ht="14.5" thickBot="1" x14ac:dyDescent="0.35">
      <c r="A2" s="152"/>
      <c r="B2" s="152"/>
      <c r="C2" s="152"/>
      <c r="D2" s="152"/>
      <c r="E2" s="152"/>
    </row>
    <row r="3" spans="1:8" ht="13.5" customHeight="1" thickBot="1" x14ac:dyDescent="0.35">
      <c r="A3" s="153" t="s">
        <v>9</v>
      </c>
      <c r="B3" s="154"/>
      <c r="C3" s="154"/>
      <c r="D3" s="154"/>
      <c r="E3" s="155"/>
      <c r="H3" s="89"/>
    </row>
    <row r="4" spans="1:8" ht="29.25" customHeight="1" x14ac:dyDescent="0.3">
      <c r="A4" s="156" t="s">
        <v>10</v>
      </c>
      <c r="B4" s="158" t="s">
        <v>11</v>
      </c>
      <c r="C4" s="130" t="s">
        <v>12</v>
      </c>
      <c r="D4" s="158" t="s">
        <v>13</v>
      </c>
      <c r="E4" s="160"/>
      <c r="F4" s="1"/>
    </row>
    <row r="5" spans="1:8" ht="18.75" customHeight="1" x14ac:dyDescent="0.3">
      <c r="A5" s="157"/>
      <c r="B5" s="159"/>
      <c r="C5" s="131" t="s">
        <v>14</v>
      </c>
      <c r="D5" s="161"/>
      <c r="E5" s="162"/>
      <c r="F5" s="1"/>
    </row>
    <row r="6" spans="1:8" ht="75.650000000000006" customHeight="1" x14ac:dyDescent="0.3">
      <c r="A6" s="60" t="s">
        <v>15</v>
      </c>
      <c r="B6" s="61" t="s">
        <v>16</v>
      </c>
      <c r="C6" s="108">
        <v>36256</v>
      </c>
      <c r="D6" s="148"/>
      <c r="E6" s="149"/>
    </row>
    <row r="7" spans="1:8" ht="28.5" customHeight="1" x14ac:dyDescent="0.3">
      <c r="A7" s="62" t="s">
        <v>17</v>
      </c>
      <c r="B7" s="63" t="s">
        <v>18</v>
      </c>
      <c r="C7" s="121">
        <v>0</v>
      </c>
      <c r="D7" s="163"/>
      <c r="E7" s="168"/>
      <c r="F7" s="98"/>
    </row>
    <row r="8" spans="1:8" ht="28.5" customHeight="1" x14ac:dyDescent="0.3">
      <c r="A8" s="62" t="s">
        <v>19</v>
      </c>
      <c r="B8" s="63" t="s">
        <v>20</v>
      </c>
      <c r="C8" s="122">
        <f>C6+C7</f>
        <v>36256</v>
      </c>
      <c r="D8" s="163"/>
      <c r="E8" s="168"/>
      <c r="F8" s="99"/>
    </row>
    <row r="9" spans="1:8" ht="62.25" customHeight="1" x14ac:dyDescent="0.3">
      <c r="A9" s="62" t="s">
        <v>21</v>
      </c>
      <c r="B9" s="63" t="s">
        <v>22</v>
      </c>
      <c r="C9" s="123">
        <v>7456</v>
      </c>
      <c r="D9" s="148"/>
      <c r="E9" s="149"/>
      <c r="F9" s="100"/>
      <c r="G9" s="103"/>
    </row>
    <row r="10" spans="1:8" ht="28.5" customHeight="1" x14ac:dyDescent="0.3">
      <c r="A10" s="62" t="s">
        <v>23</v>
      </c>
      <c r="B10" s="63" t="s">
        <v>24</v>
      </c>
      <c r="C10" s="123">
        <v>0</v>
      </c>
      <c r="D10" s="163"/>
      <c r="E10" s="168"/>
    </row>
    <row r="11" spans="1:8" ht="38.15" customHeight="1" x14ac:dyDescent="0.3">
      <c r="A11" s="62" t="s">
        <v>25</v>
      </c>
      <c r="B11" s="63" t="s">
        <v>26</v>
      </c>
      <c r="C11" s="122">
        <f>C9+C10</f>
        <v>7456</v>
      </c>
      <c r="D11" s="148"/>
      <c r="E11" s="149"/>
    </row>
    <row r="12" spans="1:8" ht="42" customHeight="1" x14ac:dyDescent="0.3">
      <c r="A12" s="62" t="s">
        <v>28</v>
      </c>
      <c r="B12" s="64" t="s">
        <v>29</v>
      </c>
      <c r="C12" s="121">
        <v>1348</v>
      </c>
      <c r="D12" s="163" t="s">
        <v>331</v>
      </c>
      <c r="E12" s="165"/>
    </row>
    <row r="13" spans="1:8" ht="50" x14ac:dyDescent="0.3">
      <c r="A13" s="67" t="s">
        <v>30</v>
      </c>
      <c r="B13" s="85" t="s">
        <v>31</v>
      </c>
      <c r="C13" s="110">
        <v>0</v>
      </c>
      <c r="D13" s="163"/>
      <c r="E13" s="164"/>
    </row>
    <row r="14" spans="1:8" x14ac:dyDescent="0.3">
      <c r="A14" s="12" t="s">
        <v>32</v>
      </c>
      <c r="B14" s="19" t="s">
        <v>33</v>
      </c>
      <c r="C14" s="108"/>
      <c r="D14" s="163"/>
      <c r="E14" s="165"/>
    </row>
    <row r="15" spans="1:8" ht="47.25" customHeight="1" thickBot="1" x14ac:dyDescent="0.35">
      <c r="A15" s="68" t="s">
        <v>34</v>
      </c>
      <c r="B15" s="86" t="s">
        <v>35</v>
      </c>
      <c r="C15" s="112">
        <v>0</v>
      </c>
      <c r="D15" s="166"/>
      <c r="E15" s="167"/>
    </row>
    <row r="16" spans="1:8" x14ac:dyDescent="0.3">
      <c r="A16" s="7"/>
      <c r="B16" s="7"/>
      <c r="C16" s="124"/>
      <c r="D16" s="9"/>
      <c r="E16" s="8"/>
    </row>
    <row r="17" spans="1:5" x14ac:dyDescent="0.3">
      <c r="A17" s="57"/>
      <c r="B17" s="57"/>
      <c r="C17" s="117"/>
      <c r="D17" s="57"/>
      <c r="E17" s="57"/>
    </row>
    <row r="19" spans="1:5" ht="12.75" customHeight="1" x14ac:dyDescent="0.3"/>
    <row r="34" ht="12.75" customHeight="1" x14ac:dyDescent="0.3"/>
    <row r="55" ht="12.75" customHeight="1" x14ac:dyDescent="0.3"/>
    <row r="74" ht="12.75" customHeight="1" x14ac:dyDescent="0.3"/>
    <row r="80" ht="41.25" customHeight="1" x14ac:dyDescent="0.3"/>
    <row r="82" ht="42" customHeight="1" x14ac:dyDescent="0.3"/>
    <row r="87" ht="12.75" customHeight="1" x14ac:dyDescent="0.3"/>
    <row r="100" ht="12.75" customHeight="1" x14ac:dyDescent="0.3"/>
    <row r="117" ht="12.75" customHeight="1" x14ac:dyDescent="0.3"/>
    <row r="139" ht="12.75" customHeight="1" x14ac:dyDescent="0.3"/>
    <row r="150" ht="12.75" customHeight="1" x14ac:dyDescent="0.3"/>
    <row r="152" ht="23.25" customHeight="1" x14ac:dyDescent="0.3"/>
    <row r="156" ht="24" customHeight="1" x14ac:dyDescent="0.3"/>
    <row r="157" ht="25.5" customHeight="1" x14ac:dyDescent="0.3"/>
  </sheetData>
  <sheetProtection selectLockedCells="1"/>
  <mergeCells count="16">
    <mergeCell ref="D13:E13"/>
    <mergeCell ref="D14:E14"/>
    <mergeCell ref="D15:E15"/>
    <mergeCell ref="D7:E7"/>
    <mergeCell ref="D8:E8"/>
    <mergeCell ref="D9:E9"/>
    <mergeCell ref="D10:E10"/>
    <mergeCell ref="D11:E11"/>
    <mergeCell ref="D12:E12"/>
    <mergeCell ref="D6:E6"/>
    <mergeCell ref="A1:E1"/>
    <mergeCell ref="A2:E2"/>
    <mergeCell ref="A3:E3"/>
    <mergeCell ref="A4:A5"/>
    <mergeCell ref="B4:B5"/>
    <mergeCell ref="D4:E5"/>
  </mergeCells>
  <phoneticPr fontId="3" type="noConversion"/>
  <printOptions horizontalCentered="1"/>
  <pageMargins left="0.74803149606299213" right="0.74803149606299213" top="0.78740157480314965" bottom="0.59055118110236227" header="0.31496062992125984" footer="0.31496062992125984"/>
  <pageSetup paperSize="9" scale="91" orientation="portrait" r:id="rId1"/>
  <headerFooter alignWithMargins="0">
    <oddHeader>&amp;C&amp;"Arial,Bold"&amp;12 2019/20 Electricity Performance Reporting Datasheets - Retail</oddHeader>
    <oddFooter>&amp;CCustomer numbers&amp;R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327"/>
  <sheetViews>
    <sheetView topLeftCell="A22" zoomScaleNormal="100" zoomScaleSheetLayoutView="100" zoomScalePageLayoutView="78" workbookViewId="0">
      <selection activeCell="E22" sqref="E22"/>
    </sheetView>
  </sheetViews>
  <sheetFormatPr defaultRowHeight="14" x14ac:dyDescent="0.3"/>
  <cols>
    <col min="1" max="1" width="10.5" bestFit="1" customWidth="1"/>
    <col min="2" max="2" width="60.33203125" customWidth="1"/>
    <col min="3" max="4" width="12.83203125" style="107" customWidth="1"/>
    <col min="5" max="5" width="20.58203125" customWidth="1"/>
    <col min="8" max="8" width="17.08203125" customWidth="1"/>
    <col min="9" max="9" width="27.58203125" customWidth="1"/>
    <col min="10" max="10" width="19.25" customWidth="1"/>
  </cols>
  <sheetData>
    <row r="1" spans="1:6" ht="69" customHeight="1" x14ac:dyDescent="0.3">
      <c r="A1" s="150" t="s">
        <v>8</v>
      </c>
      <c r="B1" s="151"/>
      <c r="C1" s="151"/>
      <c r="D1" s="151"/>
      <c r="E1" s="151"/>
    </row>
    <row r="2" spans="1:6" ht="14.5" thickBot="1" x14ac:dyDescent="0.35">
      <c r="A2" s="176" t="e">
        <f>'Customer numbers'!#REF!</f>
        <v>#REF!</v>
      </c>
      <c r="B2" s="176"/>
      <c r="C2" s="176"/>
      <c r="D2" s="176"/>
      <c r="E2" s="176"/>
      <c r="F2" s="89"/>
    </row>
    <row r="3" spans="1:6" ht="14.5" thickBot="1" x14ac:dyDescent="0.35">
      <c r="A3" s="169" t="s">
        <v>36</v>
      </c>
      <c r="B3" s="170"/>
      <c r="C3" s="170"/>
      <c r="D3" s="170"/>
      <c r="E3" s="171"/>
    </row>
    <row r="4" spans="1:6" x14ac:dyDescent="0.3">
      <c r="A4" s="156" t="s">
        <v>37</v>
      </c>
      <c r="B4" s="158" t="s">
        <v>11</v>
      </c>
      <c r="C4" s="172" t="s">
        <v>12</v>
      </c>
      <c r="D4" s="173"/>
      <c r="E4" s="174" t="s">
        <v>13</v>
      </c>
    </row>
    <row r="5" spans="1:6" x14ac:dyDescent="0.3">
      <c r="A5" s="157"/>
      <c r="B5" s="159"/>
      <c r="C5" s="131" t="s">
        <v>14</v>
      </c>
      <c r="D5" s="131" t="s">
        <v>38</v>
      </c>
      <c r="E5" s="175"/>
    </row>
    <row r="6" spans="1:6" ht="37.5" x14ac:dyDescent="0.3">
      <c r="A6" s="65" t="s">
        <v>39</v>
      </c>
      <c r="B6" s="66" t="s">
        <v>40</v>
      </c>
      <c r="C6" s="108">
        <v>1</v>
      </c>
      <c r="D6" s="113"/>
      <c r="E6" s="2" t="s">
        <v>41</v>
      </c>
      <c r="F6" s="16"/>
    </row>
    <row r="7" spans="1:6" ht="37.5" x14ac:dyDescent="0.3">
      <c r="A7" s="65" t="s">
        <v>42</v>
      </c>
      <c r="B7" s="66" t="s">
        <v>43</v>
      </c>
      <c r="C7" s="109"/>
      <c r="D7" s="114">
        <f>IF(OR(C6=" ", C6=0, 'Customer numbers'!C8=0, 'Customer numbers'!C8=" ")," ", C6/'Customer numbers'!C8)</f>
        <v>2.7581641659311563E-5</v>
      </c>
      <c r="E7" s="2"/>
    </row>
    <row r="8" spans="1:6" ht="37.5" x14ac:dyDescent="0.3">
      <c r="A8" s="65" t="s">
        <v>44</v>
      </c>
      <c r="B8" s="66" t="s">
        <v>45</v>
      </c>
      <c r="C8" s="108">
        <v>0</v>
      </c>
      <c r="D8" s="115"/>
      <c r="E8" s="2"/>
    </row>
    <row r="9" spans="1:6" ht="37.5" x14ac:dyDescent="0.3">
      <c r="A9" s="65" t="s">
        <v>46</v>
      </c>
      <c r="B9" s="66" t="s">
        <v>47</v>
      </c>
      <c r="C9" s="109"/>
      <c r="D9" s="114">
        <v>0</v>
      </c>
      <c r="E9" s="2"/>
    </row>
    <row r="10" spans="1:6" x14ac:dyDescent="0.3">
      <c r="A10" s="11" t="s">
        <v>48</v>
      </c>
      <c r="B10" s="25" t="s">
        <v>33</v>
      </c>
      <c r="C10" s="110"/>
      <c r="D10" s="115"/>
      <c r="E10" s="2"/>
    </row>
    <row r="11" spans="1:6" x14ac:dyDescent="0.3">
      <c r="A11" s="11" t="s">
        <v>49</v>
      </c>
      <c r="B11" s="25" t="s">
        <v>33</v>
      </c>
      <c r="C11" s="109"/>
      <c r="D11" s="114" t="str">
        <f>IF(OR(C10=" ", C10=0, 'Customer numbers'!C8=0, 'Customer numbers'!C8=" ")," ", C10/'Customer numbers'!C8)</f>
        <v xml:space="preserve"> </v>
      </c>
      <c r="E11" s="2"/>
    </row>
    <row r="12" spans="1:6" ht="161" x14ac:dyDescent="0.3">
      <c r="A12" s="65" t="s">
        <v>50</v>
      </c>
      <c r="B12" s="66" t="s">
        <v>51</v>
      </c>
      <c r="C12" s="108">
        <v>1984</v>
      </c>
      <c r="D12" s="115"/>
      <c r="E12" s="2" t="s">
        <v>333</v>
      </c>
    </row>
    <row r="13" spans="1:6" x14ac:dyDescent="0.3">
      <c r="A13" s="65" t="s">
        <v>52</v>
      </c>
      <c r="B13" s="66" t="s">
        <v>53</v>
      </c>
      <c r="C13" s="109"/>
      <c r="D13" s="114">
        <f>IF(OR(C12=" ", C12=0, 'Customer numbers'!C8=0, 'Customer numbers'!C8=" ")," ", C12/'Customer numbers'!C8)</f>
        <v>5.4721977052074142E-2</v>
      </c>
      <c r="E13" s="2"/>
    </row>
    <row r="14" spans="1:6" ht="25" x14ac:dyDescent="0.3">
      <c r="A14" s="65" t="s">
        <v>54</v>
      </c>
      <c r="B14" s="66" t="s">
        <v>55</v>
      </c>
      <c r="C14" s="108">
        <v>4687</v>
      </c>
      <c r="D14" s="115"/>
      <c r="E14" s="2" t="s">
        <v>332</v>
      </c>
    </row>
    <row r="15" spans="1:6" ht="25" x14ac:dyDescent="0.3">
      <c r="A15" s="65" t="s">
        <v>56</v>
      </c>
      <c r="B15" s="66" t="s">
        <v>57</v>
      </c>
      <c r="C15" s="109"/>
      <c r="D15" s="114">
        <f>IF(OR(C14=" ", C14=0, 'Customer numbers'!C8=0, 'Customer numbers'!C8=" ")," ", C14/'Customer numbers'!C8)</f>
        <v>0.12927515445719329</v>
      </c>
      <c r="E15" s="2"/>
      <c r="F15" s="89"/>
    </row>
    <row r="16" spans="1:6" x14ac:dyDescent="0.3">
      <c r="A16" s="11" t="s">
        <v>58</v>
      </c>
      <c r="B16" s="25" t="s">
        <v>33</v>
      </c>
      <c r="C16" s="108"/>
      <c r="D16" s="115"/>
      <c r="E16" s="2"/>
    </row>
    <row r="17" spans="1:5" x14ac:dyDescent="0.3">
      <c r="A17" s="11" t="s">
        <v>59</v>
      </c>
      <c r="B17" s="25" t="s">
        <v>33</v>
      </c>
      <c r="C17" s="109"/>
      <c r="D17" s="114" t="str">
        <f>IF(OR(C16=" ", C16=0, 'Customer numbers'!C8=0, 'Customer numbers'!C8=" ")," ", C16/'Customer numbers'!C8)</f>
        <v xml:space="preserve"> </v>
      </c>
      <c r="E17" s="2"/>
    </row>
    <row r="18" spans="1:5" ht="25" x14ac:dyDescent="0.3">
      <c r="A18" s="65" t="s">
        <v>60</v>
      </c>
      <c r="B18" s="66" t="s">
        <v>61</v>
      </c>
      <c r="C18" s="108">
        <v>0</v>
      </c>
      <c r="D18" s="115"/>
      <c r="E18" s="2"/>
    </row>
    <row r="19" spans="1:5" ht="25" x14ac:dyDescent="0.3">
      <c r="A19" s="65" t="s">
        <v>62</v>
      </c>
      <c r="B19" s="66" t="s">
        <v>63</v>
      </c>
      <c r="C19" s="109"/>
      <c r="D19" s="114">
        <v>0</v>
      </c>
      <c r="E19" s="2"/>
    </row>
    <row r="20" spans="1:5" ht="23" x14ac:dyDescent="0.3">
      <c r="A20" s="65" t="s">
        <v>64</v>
      </c>
      <c r="B20" s="66" t="s">
        <v>65</v>
      </c>
      <c r="C20" s="108">
        <v>143</v>
      </c>
      <c r="D20" s="115"/>
      <c r="E20" s="2" t="s">
        <v>334</v>
      </c>
    </row>
    <row r="21" spans="1:5" x14ac:dyDescent="0.3">
      <c r="A21" s="65" t="s">
        <v>66</v>
      </c>
      <c r="B21" s="66" t="s">
        <v>67</v>
      </c>
      <c r="C21" s="109"/>
      <c r="D21" s="114">
        <f>IF(OR(C20=" ", C20=0, 'Customer numbers'!C11=0, 'Customer numbers'!C11=" ")," ", C20/'Customer numbers'!C11)</f>
        <v>1.9179184549356222E-2</v>
      </c>
      <c r="E21" s="2"/>
    </row>
    <row r="22" spans="1:5" ht="69" x14ac:dyDescent="0.3">
      <c r="A22" s="65" t="s">
        <v>68</v>
      </c>
      <c r="B22" s="66" t="s">
        <v>69</v>
      </c>
      <c r="C22" s="108">
        <v>833</v>
      </c>
      <c r="D22" s="115"/>
      <c r="E22" s="2" t="s">
        <v>356</v>
      </c>
    </row>
    <row r="23" spans="1:5" ht="25" x14ac:dyDescent="0.3">
      <c r="A23" s="65" t="s">
        <v>70</v>
      </c>
      <c r="B23" s="66" t="s">
        <v>71</v>
      </c>
      <c r="C23" s="109"/>
      <c r="D23" s="114">
        <f>IF(OR(C22=" ", C22=0, 'Customer numbers'!C11=0, 'Customer numbers'!C11=" ")," ", C22/'Customer numbers'!C11)</f>
        <v>0.11172210300429185</v>
      </c>
      <c r="E23" s="2"/>
    </row>
    <row r="24" spans="1:5" x14ac:dyDescent="0.3">
      <c r="A24" s="11" t="s">
        <v>72</v>
      </c>
      <c r="B24" s="25" t="s">
        <v>33</v>
      </c>
      <c r="C24" s="110"/>
      <c r="D24" s="91"/>
      <c r="E24" s="2"/>
    </row>
    <row r="25" spans="1:5" x14ac:dyDescent="0.3">
      <c r="A25" s="11" t="s">
        <v>73</v>
      </c>
      <c r="B25" s="25" t="s">
        <v>33</v>
      </c>
      <c r="C25" s="111"/>
      <c r="D25" s="91" t="str">
        <f>IF(OR(C24=" ", C24=0, 'Customer numbers'!C11=0, 'Customer numbers'!C11=" ")," ", C24/'Customer numbers'!C11)</f>
        <v xml:space="preserve"> </v>
      </c>
      <c r="E25" s="2"/>
    </row>
    <row r="26" spans="1:5" ht="25" x14ac:dyDescent="0.3">
      <c r="A26" s="65" t="s">
        <v>74</v>
      </c>
      <c r="B26" s="66" t="s">
        <v>75</v>
      </c>
      <c r="C26" s="108">
        <v>0</v>
      </c>
      <c r="D26" s="115"/>
      <c r="E26" s="2"/>
    </row>
    <row r="27" spans="1:5" ht="25" x14ac:dyDescent="0.3">
      <c r="A27" s="65" t="s">
        <v>76</v>
      </c>
      <c r="B27" s="66" t="s">
        <v>77</v>
      </c>
      <c r="C27" s="109"/>
      <c r="D27" s="114">
        <v>0</v>
      </c>
      <c r="E27" s="2"/>
    </row>
    <row r="28" spans="1:5" ht="25" x14ac:dyDescent="0.3">
      <c r="A28" s="65" t="s">
        <v>78</v>
      </c>
      <c r="B28" s="66" t="s">
        <v>79</v>
      </c>
      <c r="C28" s="108">
        <v>0</v>
      </c>
      <c r="D28" s="115"/>
      <c r="E28" s="2"/>
    </row>
    <row r="29" spans="1:5" ht="25" x14ac:dyDescent="0.3">
      <c r="A29" s="65" t="s">
        <v>80</v>
      </c>
      <c r="B29" s="66" t="s">
        <v>81</v>
      </c>
      <c r="C29" s="109"/>
      <c r="D29" s="114">
        <v>0</v>
      </c>
      <c r="E29" s="2"/>
    </row>
    <row r="30" spans="1:5" ht="46" x14ac:dyDescent="0.3">
      <c r="A30" s="65" t="s">
        <v>82</v>
      </c>
      <c r="B30" s="66" t="s">
        <v>83</v>
      </c>
      <c r="C30" s="108">
        <v>187</v>
      </c>
      <c r="D30" s="115"/>
      <c r="E30" s="2" t="s">
        <v>335</v>
      </c>
    </row>
    <row r="31" spans="1:5" ht="25" x14ac:dyDescent="0.3">
      <c r="A31" s="65" t="s">
        <v>84</v>
      </c>
      <c r="B31" s="66" t="s">
        <v>85</v>
      </c>
      <c r="C31" s="109"/>
      <c r="D31" s="114">
        <f>IF(OR(C30=" ", C30=0, 'Customer numbers'!C8=0, 'Customer numbers'!C8=" ")," ", C30/'Customer numbers'!C8)</f>
        <v>5.1577669902912624E-3</v>
      </c>
      <c r="E31" s="2"/>
    </row>
    <row r="32" spans="1:5" ht="25" x14ac:dyDescent="0.3">
      <c r="A32" s="65" t="s">
        <v>86</v>
      </c>
      <c r="B32" s="66" t="s">
        <v>87</v>
      </c>
      <c r="C32" s="108">
        <v>19</v>
      </c>
      <c r="D32" s="115"/>
      <c r="E32" s="2" t="s">
        <v>336</v>
      </c>
    </row>
    <row r="33" spans="1:5" ht="25" x14ac:dyDescent="0.3">
      <c r="A33" s="65" t="s">
        <v>88</v>
      </c>
      <c r="B33" s="66" t="s">
        <v>89</v>
      </c>
      <c r="C33" s="109"/>
      <c r="D33" s="114">
        <f>IF(OR(C32=" ", C32=0, 'Customer numbers'!C11=0, 'Customer numbers'!C11=" ")," ", C32/'Customer numbers'!C11)</f>
        <v>2.548283261802575E-3</v>
      </c>
      <c r="E33" s="2"/>
    </row>
    <row r="34" spans="1:5" ht="25" x14ac:dyDescent="0.3">
      <c r="A34" s="65" t="s">
        <v>90</v>
      </c>
      <c r="B34" s="66" t="s">
        <v>91</v>
      </c>
      <c r="C34" s="108">
        <v>0</v>
      </c>
      <c r="D34" s="113"/>
      <c r="E34" s="2"/>
    </row>
    <row r="35" spans="1:5" ht="92.5" thickBot="1" x14ac:dyDescent="0.35">
      <c r="A35" s="87" t="s">
        <v>92</v>
      </c>
      <c r="B35" s="88" t="s">
        <v>93</v>
      </c>
      <c r="C35" s="112">
        <v>544</v>
      </c>
      <c r="D35" s="116"/>
      <c r="E35" s="138" t="s">
        <v>337</v>
      </c>
    </row>
    <row r="36" spans="1:5" ht="27" customHeight="1" x14ac:dyDescent="0.3"/>
    <row r="37" spans="1:5" x14ac:dyDescent="0.3">
      <c r="A37" s="57"/>
      <c r="B37" s="57"/>
      <c r="C37" s="117"/>
      <c r="D37" s="117"/>
      <c r="E37" s="57"/>
    </row>
    <row r="58" spans="7:7" x14ac:dyDescent="0.3">
      <c r="G58" s="89"/>
    </row>
    <row r="107" spans="7:7" x14ac:dyDescent="0.3">
      <c r="G107" s="89"/>
    </row>
    <row r="236" spans="8:8" x14ac:dyDescent="0.3">
      <c r="H236" s="89"/>
    </row>
    <row r="281" spans="8:11" x14ac:dyDescent="0.3">
      <c r="H281" t="s">
        <v>94</v>
      </c>
      <c r="I281" t="s">
        <v>95</v>
      </c>
      <c r="J281" t="s">
        <v>96</v>
      </c>
      <c r="K281">
        <v>2</v>
      </c>
    </row>
    <row r="282" spans="8:11" x14ac:dyDescent="0.3">
      <c r="H282" t="s">
        <v>94</v>
      </c>
      <c r="I282" t="s">
        <v>97</v>
      </c>
      <c r="J282" t="s">
        <v>98</v>
      </c>
      <c r="K282">
        <v>22</v>
      </c>
    </row>
    <row r="283" spans="8:11" x14ac:dyDescent="0.3">
      <c r="H283" t="s">
        <v>94</v>
      </c>
      <c r="I283" t="s">
        <v>95</v>
      </c>
      <c r="J283" t="s">
        <v>98</v>
      </c>
      <c r="K283">
        <v>4</v>
      </c>
    </row>
    <row r="284" spans="8:11" x14ac:dyDescent="0.3">
      <c r="H284" t="s">
        <v>94</v>
      </c>
      <c r="I284" t="s">
        <v>97</v>
      </c>
      <c r="J284" t="s">
        <v>99</v>
      </c>
      <c r="K284">
        <v>6</v>
      </c>
    </row>
    <row r="285" spans="8:11" x14ac:dyDescent="0.3">
      <c r="H285" t="s">
        <v>94</v>
      </c>
      <c r="I285" t="s">
        <v>95</v>
      </c>
      <c r="J285" t="s">
        <v>99</v>
      </c>
      <c r="K285">
        <v>3</v>
      </c>
    </row>
    <row r="286" spans="8:11" x14ac:dyDescent="0.3">
      <c r="H286" t="s">
        <v>94</v>
      </c>
      <c r="I286" t="s">
        <v>97</v>
      </c>
      <c r="J286" t="s">
        <v>100</v>
      </c>
      <c r="K286">
        <v>9</v>
      </c>
    </row>
    <row r="287" spans="8:11" x14ac:dyDescent="0.3">
      <c r="H287" t="s">
        <v>94</v>
      </c>
      <c r="I287" t="s">
        <v>95</v>
      </c>
      <c r="J287" t="s">
        <v>100</v>
      </c>
      <c r="K287">
        <v>6</v>
      </c>
    </row>
    <row r="288" spans="8:11" x14ac:dyDescent="0.3">
      <c r="H288" t="s">
        <v>94</v>
      </c>
      <c r="I288" t="s">
        <v>97</v>
      </c>
      <c r="J288" t="s">
        <v>101</v>
      </c>
      <c r="K288">
        <v>3</v>
      </c>
    </row>
    <row r="289" spans="8:11" x14ac:dyDescent="0.3">
      <c r="H289" t="s">
        <v>94</v>
      </c>
      <c r="I289" t="s">
        <v>95</v>
      </c>
      <c r="J289" t="s">
        <v>101</v>
      </c>
      <c r="K289">
        <v>4</v>
      </c>
    </row>
    <row r="290" spans="8:11" x14ac:dyDescent="0.3">
      <c r="H290" t="s">
        <v>94</v>
      </c>
      <c r="I290" t="s">
        <v>97</v>
      </c>
      <c r="J290" t="s">
        <v>102</v>
      </c>
      <c r="K290">
        <v>8</v>
      </c>
    </row>
    <row r="291" spans="8:11" x14ac:dyDescent="0.3">
      <c r="H291" t="s">
        <v>94</v>
      </c>
      <c r="I291" t="s">
        <v>95</v>
      </c>
      <c r="J291" t="s">
        <v>102</v>
      </c>
      <c r="K291">
        <v>1</v>
      </c>
    </row>
    <row r="292" spans="8:11" x14ac:dyDescent="0.3">
      <c r="H292" t="s">
        <v>94</v>
      </c>
      <c r="I292" t="s">
        <v>97</v>
      </c>
      <c r="J292" t="s">
        <v>103</v>
      </c>
      <c r="K292">
        <v>21</v>
      </c>
    </row>
    <row r="293" spans="8:11" x14ac:dyDescent="0.3">
      <c r="H293" t="s">
        <v>94</v>
      </c>
      <c r="I293" t="s">
        <v>95</v>
      </c>
      <c r="J293" t="s">
        <v>103</v>
      </c>
      <c r="K293">
        <v>2</v>
      </c>
    </row>
    <row r="294" spans="8:11" x14ac:dyDescent="0.3">
      <c r="H294" t="s">
        <v>94</v>
      </c>
      <c r="I294" t="s">
        <v>97</v>
      </c>
      <c r="J294" t="s">
        <v>104</v>
      </c>
      <c r="K294">
        <v>2</v>
      </c>
    </row>
    <row r="295" spans="8:11" x14ac:dyDescent="0.3">
      <c r="H295" t="s">
        <v>94</v>
      </c>
      <c r="I295" t="s">
        <v>95</v>
      </c>
      <c r="J295" t="s">
        <v>104</v>
      </c>
      <c r="K295">
        <v>8</v>
      </c>
    </row>
    <row r="296" spans="8:11" x14ac:dyDescent="0.3">
      <c r="H296" t="s">
        <v>94</v>
      </c>
      <c r="I296" t="s">
        <v>97</v>
      </c>
      <c r="J296" t="s">
        <v>105</v>
      </c>
      <c r="K296">
        <v>2</v>
      </c>
    </row>
    <row r="297" spans="8:11" x14ac:dyDescent="0.3">
      <c r="H297" t="s">
        <v>94</v>
      </c>
      <c r="I297" t="s">
        <v>95</v>
      </c>
      <c r="J297" t="s">
        <v>105</v>
      </c>
      <c r="K297">
        <v>2</v>
      </c>
    </row>
    <row r="298" spans="8:11" x14ac:dyDescent="0.3">
      <c r="H298" t="s">
        <v>94</v>
      </c>
      <c r="I298" t="s">
        <v>97</v>
      </c>
      <c r="J298" t="s">
        <v>106</v>
      </c>
      <c r="K298">
        <v>6</v>
      </c>
    </row>
    <row r="299" spans="8:11" x14ac:dyDescent="0.3">
      <c r="H299" t="s">
        <v>94</v>
      </c>
      <c r="I299" t="s">
        <v>95</v>
      </c>
      <c r="J299" t="s">
        <v>106</v>
      </c>
      <c r="K299">
        <v>3</v>
      </c>
    </row>
    <row r="300" spans="8:11" x14ac:dyDescent="0.3">
      <c r="H300" t="s">
        <v>94</v>
      </c>
      <c r="I300" t="s">
        <v>97</v>
      </c>
      <c r="J300" t="s">
        <v>107</v>
      </c>
      <c r="K300">
        <v>17</v>
      </c>
    </row>
    <row r="301" spans="8:11" x14ac:dyDescent="0.3">
      <c r="H301" t="s">
        <v>94</v>
      </c>
      <c r="I301" t="s">
        <v>95</v>
      </c>
      <c r="J301" t="s">
        <v>107</v>
      </c>
      <c r="K301">
        <v>1</v>
      </c>
    </row>
    <row r="302" spans="8:11" x14ac:dyDescent="0.3">
      <c r="H302" t="s">
        <v>94</v>
      </c>
      <c r="I302" t="s">
        <v>97</v>
      </c>
      <c r="J302" t="s">
        <v>108</v>
      </c>
      <c r="K302">
        <v>5</v>
      </c>
    </row>
    <row r="303" spans="8:11" x14ac:dyDescent="0.3">
      <c r="H303" t="s">
        <v>94</v>
      </c>
      <c r="I303" t="s">
        <v>95</v>
      </c>
      <c r="J303" t="s">
        <v>108</v>
      </c>
      <c r="K303">
        <v>2</v>
      </c>
    </row>
    <row r="304" spans="8:11" x14ac:dyDescent="0.3">
      <c r="H304" t="s">
        <v>109</v>
      </c>
      <c r="I304" t="s">
        <v>97</v>
      </c>
      <c r="J304" t="s">
        <v>96</v>
      </c>
      <c r="K304">
        <v>81</v>
      </c>
    </row>
    <row r="305" spans="8:11" x14ac:dyDescent="0.3">
      <c r="H305" t="s">
        <v>109</v>
      </c>
      <c r="I305" t="s">
        <v>95</v>
      </c>
      <c r="J305" t="s">
        <v>96</v>
      </c>
      <c r="K305">
        <v>44</v>
      </c>
    </row>
    <row r="306" spans="8:11" x14ac:dyDescent="0.3">
      <c r="H306" t="s">
        <v>109</v>
      </c>
      <c r="I306" t="s">
        <v>97</v>
      </c>
      <c r="J306" t="s">
        <v>98</v>
      </c>
      <c r="K306">
        <v>80</v>
      </c>
    </row>
    <row r="307" spans="8:11" x14ac:dyDescent="0.3">
      <c r="H307" t="s">
        <v>109</v>
      </c>
      <c r="I307" t="s">
        <v>95</v>
      </c>
      <c r="J307" t="s">
        <v>98</v>
      </c>
      <c r="K307">
        <v>43</v>
      </c>
    </row>
    <row r="308" spans="8:11" x14ac:dyDescent="0.3">
      <c r="H308" t="s">
        <v>109</v>
      </c>
      <c r="I308" t="s">
        <v>97</v>
      </c>
      <c r="J308" t="s">
        <v>99</v>
      </c>
      <c r="K308">
        <v>61</v>
      </c>
    </row>
    <row r="309" spans="8:11" x14ac:dyDescent="0.3">
      <c r="H309" t="s">
        <v>109</v>
      </c>
      <c r="I309" t="s">
        <v>95</v>
      </c>
      <c r="J309" t="s">
        <v>99</v>
      </c>
      <c r="K309">
        <v>22</v>
      </c>
    </row>
    <row r="310" spans="8:11" x14ac:dyDescent="0.3">
      <c r="H310" t="s">
        <v>109</v>
      </c>
      <c r="I310" t="s">
        <v>97</v>
      </c>
      <c r="J310" t="s">
        <v>100</v>
      </c>
      <c r="K310">
        <v>78</v>
      </c>
    </row>
    <row r="311" spans="8:11" x14ac:dyDescent="0.3">
      <c r="H311" t="s">
        <v>109</v>
      </c>
      <c r="I311" t="s">
        <v>95</v>
      </c>
      <c r="J311" t="s">
        <v>100</v>
      </c>
      <c r="K311">
        <v>38</v>
      </c>
    </row>
    <row r="312" spans="8:11" x14ac:dyDescent="0.3">
      <c r="H312" t="s">
        <v>109</v>
      </c>
      <c r="I312" t="s">
        <v>97</v>
      </c>
      <c r="J312" t="s">
        <v>101</v>
      </c>
      <c r="K312">
        <v>66</v>
      </c>
    </row>
    <row r="313" spans="8:11" x14ac:dyDescent="0.3">
      <c r="H313" t="s">
        <v>109</v>
      </c>
      <c r="I313" t="s">
        <v>95</v>
      </c>
      <c r="J313" t="s">
        <v>101</v>
      </c>
      <c r="K313">
        <v>37</v>
      </c>
    </row>
    <row r="314" spans="8:11" x14ac:dyDescent="0.3">
      <c r="H314" t="s">
        <v>109</v>
      </c>
      <c r="I314" t="s">
        <v>97</v>
      </c>
      <c r="J314" t="s">
        <v>102</v>
      </c>
      <c r="K314">
        <v>49</v>
      </c>
    </row>
    <row r="315" spans="8:11" x14ac:dyDescent="0.3">
      <c r="H315" t="s">
        <v>109</v>
      </c>
      <c r="I315" t="s">
        <v>95</v>
      </c>
      <c r="J315" t="s">
        <v>102</v>
      </c>
      <c r="K315">
        <v>36</v>
      </c>
    </row>
    <row r="316" spans="8:11" x14ac:dyDescent="0.3">
      <c r="H316" t="s">
        <v>109</v>
      </c>
      <c r="I316" t="s">
        <v>97</v>
      </c>
      <c r="J316" t="s">
        <v>103</v>
      </c>
      <c r="K316">
        <v>73</v>
      </c>
    </row>
    <row r="317" spans="8:11" x14ac:dyDescent="0.3">
      <c r="H317" t="s">
        <v>109</v>
      </c>
      <c r="I317" t="s">
        <v>95</v>
      </c>
      <c r="J317" t="s">
        <v>103</v>
      </c>
      <c r="K317">
        <v>27</v>
      </c>
    </row>
    <row r="318" spans="8:11" x14ac:dyDescent="0.3">
      <c r="H318" t="s">
        <v>109</v>
      </c>
      <c r="I318" t="s">
        <v>97</v>
      </c>
      <c r="J318" t="s">
        <v>104</v>
      </c>
      <c r="K318">
        <v>80</v>
      </c>
    </row>
    <row r="319" spans="8:11" x14ac:dyDescent="0.3">
      <c r="H319" t="s">
        <v>109</v>
      </c>
      <c r="I319" t="s">
        <v>95</v>
      </c>
      <c r="J319" t="s">
        <v>104</v>
      </c>
      <c r="K319">
        <v>94</v>
      </c>
    </row>
    <row r="320" spans="8:11" x14ac:dyDescent="0.3">
      <c r="H320" t="s">
        <v>109</v>
      </c>
      <c r="I320" t="s">
        <v>97</v>
      </c>
      <c r="J320" t="s">
        <v>105</v>
      </c>
      <c r="K320">
        <v>62</v>
      </c>
    </row>
    <row r="321" spans="8:11" x14ac:dyDescent="0.3">
      <c r="H321" t="s">
        <v>109</v>
      </c>
      <c r="I321" t="s">
        <v>95</v>
      </c>
      <c r="J321" t="s">
        <v>105</v>
      </c>
      <c r="K321">
        <v>37</v>
      </c>
    </row>
    <row r="322" spans="8:11" x14ac:dyDescent="0.3">
      <c r="H322" t="s">
        <v>109</v>
      </c>
      <c r="I322" t="s">
        <v>97</v>
      </c>
      <c r="J322" t="s">
        <v>106</v>
      </c>
      <c r="K322">
        <v>60</v>
      </c>
    </row>
    <row r="323" spans="8:11" x14ac:dyDescent="0.3">
      <c r="H323" t="s">
        <v>109</v>
      </c>
      <c r="I323" t="s">
        <v>95</v>
      </c>
      <c r="J323" t="s">
        <v>106</v>
      </c>
      <c r="K323">
        <v>41</v>
      </c>
    </row>
    <row r="324" spans="8:11" x14ac:dyDescent="0.3">
      <c r="H324" t="s">
        <v>109</v>
      </c>
      <c r="I324" t="s">
        <v>97</v>
      </c>
      <c r="J324" t="s">
        <v>107</v>
      </c>
      <c r="K324">
        <v>91</v>
      </c>
    </row>
    <row r="325" spans="8:11" x14ac:dyDescent="0.3">
      <c r="H325" t="s">
        <v>109</v>
      </c>
      <c r="I325" t="s">
        <v>95</v>
      </c>
      <c r="J325" t="s">
        <v>107</v>
      </c>
      <c r="K325">
        <v>25</v>
      </c>
    </row>
    <row r="326" spans="8:11" x14ac:dyDescent="0.3">
      <c r="H326" t="s">
        <v>109</v>
      </c>
      <c r="I326" t="s">
        <v>97</v>
      </c>
      <c r="J326" t="s">
        <v>108</v>
      </c>
      <c r="K326">
        <v>56</v>
      </c>
    </row>
    <row r="327" spans="8:11" x14ac:dyDescent="0.3">
      <c r="H327" t="s">
        <v>109</v>
      </c>
      <c r="I327" t="s">
        <v>95</v>
      </c>
      <c r="J327" t="s">
        <v>108</v>
      </c>
      <c r="K327">
        <v>51</v>
      </c>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&amp;CBilling and payment&amp;R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235"/>
  <sheetViews>
    <sheetView zoomScaleNormal="100" workbookViewId="0">
      <selection sqref="A1:E1"/>
    </sheetView>
  </sheetViews>
  <sheetFormatPr defaultRowHeight="14" x14ac:dyDescent="0.3"/>
  <cols>
    <col min="1" max="1" width="10.5" bestFit="1" customWidth="1"/>
    <col min="2" max="2" width="60.33203125" customWidth="1"/>
    <col min="3" max="4" width="12.83203125" customWidth="1"/>
    <col min="5" max="5" width="20.58203125" customWidth="1"/>
  </cols>
  <sheetData>
    <row r="1" spans="1:7" ht="72" customHeight="1" x14ac:dyDescent="0.3">
      <c r="A1" s="150" t="s">
        <v>8</v>
      </c>
      <c r="B1" s="151"/>
      <c r="C1" s="151"/>
      <c r="D1" s="151"/>
      <c r="E1" s="151"/>
    </row>
    <row r="2" spans="1:7" ht="14.5" thickBot="1" x14ac:dyDescent="0.35">
      <c r="A2" s="177" t="e">
        <f>'Customer numbers'!#REF!</f>
        <v>#REF!</v>
      </c>
      <c r="B2" s="177"/>
      <c r="C2" s="177"/>
      <c r="D2" s="177"/>
      <c r="E2" s="177"/>
    </row>
    <row r="3" spans="1:7" ht="14.5" thickBot="1" x14ac:dyDescent="0.35">
      <c r="A3" s="169" t="s">
        <v>110</v>
      </c>
      <c r="B3" s="170"/>
      <c r="C3" s="170"/>
      <c r="D3" s="170"/>
      <c r="E3" s="171"/>
      <c r="G3" s="89"/>
    </row>
    <row r="4" spans="1:7" x14ac:dyDescent="0.3">
      <c r="A4" s="156" t="s">
        <v>37</v>
      </c>
      <c r="B4" s="158" t="s">
        <v>11</v>
      </c>
      <c r="C4" s="172" t="s">
        <v>12</v>
      </c>
      <c r="D4" s="173"/>
      <c r="E4" s="174" t="s">
        <v>13</v>
      </c>
    </row>
    <row r="5" spans="1:7" x14ac:dyDescent="0.3">
      <c r="A5" s="157"/>
      <c r="B5" s="159"/>
      <c r="C5" s="131" t="s">
        <v>14</v>
      </c>
      <c r="D5" s="131" t="s">
        <v>38</v>
      </c>
      <c r="E5" s="175"/>
    </row>
    <row r="6" spans="1:7" ht="25" x14ac:dyDescent="0.3">
      <c r="A6" s="67" t="s">
        <v>111</v>
      </c>
      <c r="B6" s="66" t="s">
        <v>112</v>
      </c>
      <c r="C6" s="31">
        <v>107</v>
      </c>
      <c r="D6" s="49"/>
      <c r="E6" s="2" t="s">
        <v>113</v>
      </c>
    </row>
    <row r="7" spans="1:7" ht="25" x14ac:dyDescent="0.3">
      <c r="A7" s="67" t="s">
        <v>114</v>
      </c>
      <c r="B7" s="66" t="s">
        <v>115</v>
      </c>
      <c r="C7" s="32"/>
      <c r="D7" s="50">
        <f>IF(OR(C6=" ", C6=0, 'Disconnections for non-payment'!C6=0, 'Disconnections for non-payment'!C6=" ")," ", C6/'Disconnections for non-payment'!C6)</f>
        <v>0.42629482071713148</v>
      </c>
      <c r="E7" s="2"/>
    </row>
    <row r="8" spans="1:7" ht="25" x14ac:dyDescent="0.3">
      <c r="A8" s="67" t="s">
        <v>116</v>
      </c>
      <c r="B8" s="66" t="s">
        <v>117</v>
      </c>
      <c r="C8" s="31">
        <v>1</v>
      </c>
      <c r="D8" s="49"/>
      <c r="E8" s="2" t="s">
        <v>329</v>
      </c>
    </row>
    <row r="9" spans="1:7" ht="25" x14ac:dyDescent="0.3">
      <c r="A9" s="67" t="s">
        <v>118</v>
      </c>
      <c r="B9" s="66" t="s">
        <v>119</v>
      </c>
      <c r="C9" s="32"/>
      <c r="D9" s="50">
        <f>IF(OR(C8=" ", C8=0, 'Disconnections for non-payment'!C8=0, 'Disconnections for non-payment'!C8=" ")," ", C8/'Disconnections for non-payment'!C8)</f>
        <v>0.25</v>
      </c>
      <c r="E9" s="2"/>
    </row>
    <row r="10" spans="1:7" ht="25" x14ac:dyDescent="0.3">
      <c r="A10" s="67" t="s">
        <v>120</v>
      </c>
      <c r="B10" s="66" t="s">
        <v>121</v>
      </c>
      <c r="C10" s="31">
        <v>22</v>
      </c>
      <c r="D10" s="49"/>
      <c r="E10" s="2"/>
    </row>
    <row r="11" spans="1:7" ht="27.75" customHeight="1" x14ac:dyDescent="0.3">
      <c r="A11" s="67" t="s">
        <v>122</v>
      </c>
      <c r="B11" s="66" t="s">
        <v>123</v>
      </c>
      <c r="C11" s="32"/>
      <c r="D11" s="51">
        <f>IF(OR(C10=" ", C10=0, 'Disconnections for non-payment'!C6=0, 'Disconnections for non-payment'!C6=" ")," ", C10/'Disconnections for non-payment'!C6)</f>
        <v>8.7649402390438252E-2</v>
      </c>
      <c r="E11" s="2"/>
    </row>
    <row r="12" spans="1:7" ht="37.5" x14ac:dyDescent="0.3">
      <c r="A12" s="67" t="s">
        <v>124</v>
      </c>
      <c r="B12" s="66" t="s">
        <v>125</v>
      </c>
      <c r="C12" s="31">
        <v>34</v>
      </c>
      <c r="D12" s="49"/>
      <c r="E12" s="2"/>
    </row>
    <row r="13" spans="1:7" ht="37.5" x14ac:dyDescent="0.3">
      <c r="A13" s="67" t="s">
        <v>126</v>
      </c>
      <c r="B13" s="66" t="s">
        <v>127</v>
      </c>
      <c r="C13" s="32"/>
      <c r="D13" s="51">
        <f>IF(OR(C12=" ", C12=0, 'Disconnections for non-payment'!C6=0, 'Disconnections for non-payment'!C6=" ")," ", C12/'Disconnections for non-payment'!C6)</f>
        <v>0.13545816733067728</v>
      </c>
      <c r="E13" s="2"/>
    </row>
    <row r="14" spans="1:7" ht="25" x14ac:dyDescent="0.3">
      <c r="A14" s="67" t="s">
        <v>128</v>
      </c>
      <c r="B14" s="66" t="s">
        <v>129</v>
      </c>
      <c r="C14" s="31">
        <v>39</v>
      </c>
      <c r="D14" s="49"/>
      <c r="E14" s="2"/>
    </row>
    <row r="15" spans="1:7" ht="25" x14ac:dyDescent="0.3">
      <c r="A15" s="67" t="s">
        <v>130</v>
      </c>
      <c r="B15" s="66" t="s">
        <v>131</v>
      </c>
      <c r="C15" s="32"/>
      <c r="D15" s="51">
        <f>IF(OR(C14=" ", C14=0, 'Disconnections for non-payment'!C6=0, 'Disconnections for non-payment'!C6=" ")," ", C14/'Disconnections for non-payment'!C6)</f>
        <v>0.15537848605577689</v>
      </c>
      <c r="E15" s="2"/>
    </row>
    <row r="16" spans="1:7" ht="37.5" x14ac:dyDescent="0.3">
      <c r="A16" s="67" t="s">
        <v>132</v>
      </c>
      <c r="B16" s="66" t="s">
        <v>133</v>
      </c>
      <c r="C16" s="33">
        <v>123</v>
      </c>
      <c r="D16" s="52"/>
      <c r="E16" s="2"/>
    </row>
    <row r="17" spans="1:5" ht="37.5" x14ac:dyDescent="0.3">
      <c r="A17" s="67" t="s">
        <v>134</v>
      </c>
      <c r="B17" s="66" t="s">
        <v>135</v>
      </c>
      <c r="C17" s="34"/>
      <c r="D17" s="50">
        <f>IF(OR(C16=" ", C16=0, 'Disconnections for non-payment'!C6=0, 'Disconnections for non-payment'!C6=" ")," ", C16/'Disconnections for non-payment'!C6)</f>
        <v>0.49003984063745021</v>
      </c>
      <c r="E17" s="2"/>
    </row>
    <row r="18" spans="1:5" ht="25" x14ac:dyDescent="0.3">
      <c r="A18" s="67" t="s">
        <v>136</v>
      </c>
      <c r="B18" s="66" t="s">
        <v>137</v>
      </c>
      <c r="C18" s="31">
        <v>0</v>
      </c>
      <c r="D18" s="49"/>
      <c r="E18" s="2"/>
    </row>
    <row r="19" spans="1:5" ht="25" x14ac:dyDescent="0.3">
      <c r="A19" s="67" t="s">
        <v>138</v>
      </c>
      <c r="B19" s="66" t="s">
        <v>139</v>
      </c>
      <c r="C19" s="32"/>
      <c r="D19" s="50" t="str">
        <f>IF(OR(C18=" ", C18=0,C16=" ", C16=0)," ", C18/C16)</f>
        <v xml:space="preserve"> </v>
      </c>
      <c r="E19" s="2" t="s">
        <v>27</v>
      </c>
    </row>
    <row r="20" spans="1:5" ht="37.5" x14ac:dyDescent="0.3">
      <c r="A20" s="67" t="s">
        <v>140</v>
      </c>
      <c r="B20" s="66" t="s">
        <v>141</v>
      </c>
      <c r="C20" s="33">
        <v>1</v>
      </c>
      <c r="D20" s="52"/>
      <c r="E20" s="2"/>
    </row>
    <row r="21" spans="1:5" ht="37.5" x14ac:dyDescent="0.3">
      <c r="A21" s="67" t="s">
        <v>142</v>
      </c>
      <c r="B21" s="66" t="s">
        <v>143</v>
      </c>
      <c r="C21" s="34"/>
      <c r="D21" s="50">
        <f>IF(OR(C20=" ", C20=0, 'Disconnections for non-payment'!C8=0, 'Disconnections for non-payment'!C8=" ")," ", C20/'Disconnections for non-payment'!C8)</f>
        <v>0.25</v>
      </c>
      <c r="E21" s="2"/>
    </row>
    <row r="22" spans="1:5" ht="25" x14ac:dyDescent="0.3">
      <c r="A22" s="67" t="s">
        <v>144</v>
      </c>
      <c r="B22" s="66" t="s">
        <v>145</v>
      </c>
      <c r="C22" s="31">
        <v>0</v>
      </c>
      <c r="D22" s="49"/>
      <c r="E22" s="2"/>
    </row>
    <row r="23" spans="1:5" ht="25.5" thickBot="1" x14ac:dyDescent="0.35">
      <c r="A23" s="68" t="s">
        <v>146</v>
      </c>
      <c r="B23" s="69" t="s">
        <v>147</v>
      </c>
      <c r="C23" s="35"/>
      <c r="D23" s="53" t="str">
        <f>IF(OR(C22=" ", C22=0,C20=" ", C20=0)," ", C22/C20)</f>
        <v xml:space="preserve"> </v>
      </c>
      <c r="E23" s="3" t="s">
        <v>27</v>
      </c>
    </row>
    <row r="25" spans="1:5" x14ac:dyDescent="0.3">
      <c r="A25" s="57"/>
      <c r="B25" s="57"/>
      <c r="C25" s="57"/>
      <c r="D25" s="57"/>
      <c r="E25" s="57"/>
    </row>
    <row r="47" spans="7:7" x14ac:dyDescent="0.3">
      <c r="G47" s="89"/>
    </row>
    <row r="72" spans="7:9" x14ac:dyDescent="0.3">
      <c r="I72" s="95"/>
    </row>
    <row r="78" spans="7:9" x14ac:dyDescent="0.3">
      <c r="G78" s="89"/>
    </row>
    <row r="125" spans="7:7" x14ac:dyDescent="0.3">
      <c r="G125" s="89"/>
    </row>
    <row r="178" spans="7:7" x14ac:dyDescent="0.3">
      <c r="G178" s="89"/>
    </row>
    <row r="235" spans="7:7" x14ac:dyDescent="0.3">
      <c r="G235" s="89"/>
    </row>
  </sheetData>
  <mergeCells count="7">
    <mergeCell ref="A1:E1"/>
    <mergeCell ref="A3:E3"/>
    <mergeCell ref="E4:E5"/>
    <mergeCell ref="C4:D4"/>
    <mergeCell ref="A4:A5"/>
    <mergeCell ref="B4:B5"/>
    <mergeCell ref="A2:E2"/>
  </mergeCells>
  <pageMargins left="0.7" right="0.7" top="0.75" bottom="0.75" header="0.3" footer="0.3"/>
  <pageSetup paperSize="9" scale="76" orientation="portrait" r:id="rId1"/>
  <headerFooter>
    <oddHeader>&amp;C&amp;"Arial,Bold"&amp;12 2019/20 Electricity Performance Reporting Datasheets - Retail</oddHeader>
    <oddFooter>&amp;CReconnections&amp;R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I130"/>
  <sheetViews>
    <sheetView topLeftCell="A7" zoomScaleNormal="100" workbookViewId="0">
      <selection activeCell="G14" sqref="G14"/>
    </sheetView>
  </sheetViews>
  <sheetFormatPr defaultRowHeight="14" x14ac:dyDescent="0.3"/>
  <cols>
    <col min="1" max="1" width="10.5" bestFit="1" customWidth="1"/>
    <col min="2" max="2" width="60.33203125" customWidth="1"/>
    <col min="3" max="4" width="12.83203125" style="107" customWidth="1"/>
    <col min="5" max="5" width="20.58203125" customWidth="1"/>
    <col min="32" max="32" width="18.08203125" customWidth="1"/>
    <col min="33" max="33" width="12.83203125" customWidth="1"/>
    <col min="34" max="34" width="8.83203125" customWidth="1"/>
  </cols>
  <sheetData>
    <row r="1" spans="1:35" ht="79.5" customHeight="1" x14ac:dyDescent="0.3">
      <c r="A1" s="150" t="s">
        <v>8</v>
      </c>
      <c r="B1" s="151"/>
      <c r="C1" s="151"/>
      <c r="D1" s="151"/>
      <c r="E1" s="151"/>
    </row>
    <row r="2" spans="1:35" ht="14.5" thickBot="1" x14ac:dyDescent="0.35">
      <c r="A2" s="177" t="e">
        <f>'Customer numbers'!#REF!</f>
        <v>#REF!</v>
      </c>
      <c r="B2" s="177"/>
      <c r="C2" s="177"/>
      <c r="D2" s="177"/>
      <c r="E2" s="177"/>
    </row>
    <row r="3" spans="1:35" ht="14.5" thickBot="1" x14ac:dyDescent="0.35">
      <c r="A3" s="169" t="s">
        <v>148</v>
      </c>
      <c r="B3" s="170"/>
      <c r="C3" s="170"/>
      <c r="D3" s="170"/>
      <c r="E3" s="171"/>
      <c r="F3" s="89"/>
      <c r="AF3" s="89"/>
      <c r="AG3" s="89"/>
      <c r="AH3" s="89"/>
      <c r="AI3" s="89"/>
    </row>
    <row r="4" spans="1:35" x14ac:dyDescent="0.3">
      <c r="A4" s="156" t="s">
        <v>37</v>
      </c>
      <c r="B4" s="158" t="s">
        <v>11</v>
      </c>
      <c r="C4" s="172" t="s">
        <v>12</v>
      </c>
      <c r="D4" s="173"/>
      <c r="E4" s="174" t="s">
        <v>13</v>
      </c>
    </row>
    <row r="5" spans="1:35" x14ac:dyDescent="0.3">
      <c r="A5" s="157"/>
      <c r="B5" s="159"/>
      <c r="C5" s="131" t="s">
        <v>14</v>
      </c>
      <c r="D5" s="131" t="s">
        <v>38</v>
      </c>
      <c r="E5" s="175"/>
    </row>
    <row r="6" spans="1:35" ht="103.5" x14ac:dyDescent="0.3">
      <c r="A6" s="67" t="s">
        <v>149</v>
      </c>
      <c r="B6" s="66" t="s">
        <v>150</v>
      </c>
      <c r="C6" s="108">
        <v>251</v>
      </c>
      <c r="D6" s="115"/>
      <c r="E6" s="2" t="s">
        <v>338</v>
      </c>
    </row>
    <row r="7" spans="1:35" x14ac:dyDescent="0.3">
      <c r="A7" s="67" t="s">
        <v>151</v>
      </c>
      <c r="B7" s="66" t="s">
        <v>152</v>
      </c>
      <c r="C7" s="109"/>
      <c r="D7" s="114">
        <f>IF(OR(C6=" ", C6=0, 'Customer numbers'!C8=0, 'Customer numbers'!C8=" ")," ", C6/'Customer numbers'!C8)</f>
        <v>6.9229920564872023E-3</v>
      </c>
      <c r="E7" s="2"/>
    </row>
    <row r="8" spans="1:35" x14ac:dyDescent="0.3">
      <c r="A8" s="67" t="s">
        <v>153</v>
      </c>
      <c r="B8" s="66" t="s">
        <v>154</v>
      </c>
      <c r="C8" s="108">
        <v>4</v>
      </c>
      <c r="D8" s="115"/>
      <c r="E8" s="2"/>
    </row>
    <row r="9" spans="1:35" x14ac:dyDescent="0.3">
      <c r="A9" s="67" t="s">
        <v>155</v>
      </c>
      <c r="B9" s="66" t="s">
        <v>156</v>
      </c>
      <c r="C9" s="109"/>
      <c r="D9" s="114">
        <f>IF(OR(C8=" ", C8=0, 'Customer numbers'!C11=0, 'Customer numbers'!C11=" ")," ", C8/'Customer numbers'!C11)</f>
        <v>5.3648068669527897E-4</v>
      </c>
      <c r="E9" s="2"/>
    </row>
    <row r="10" spans="1:35" ht="25" x14ac:dyDescent="0.3">
      <c r="A10" s="67" t="s">
        <v>157</v>
      </c>
      <c r="B10" s="66" t="s">
        <v>158</v>
      </c>
      <c r="C10" s="108">
        <v>67</v>
      </c>
      <c r="D10" s="115"/>
      <c r="E10" s="2" t="s">
        <v>339</v>
      </c>
    </row>
    <row r="11" spans="1:35" ht="25" x14ac:dyDescent="0.3">
      <c r="A11" s="67" t="s">
        <v>159</v>
      </c>
      <c r="B11" s="66" t="s">
        <v>160</v>
      </c>
      <c r="C11" s="109"/>
      <c r="D11" s="114">
        <f>IF(OR(C10=" ", C10=0, C$6=0, C$6=" ")," ", C10/C$6)</f>
        <v>0.26693227091633465</v>
      </c>
      <c r="E11" s="2"/>
    </row>
    <row r="12" spans="1:35" ht="37.5" x14ac:dyDescent="0.3">
      <c r="A12" s="67" t="s">
        <v>161</v>
      </c>
      <c r="B12" s="66" t="s">
        <v>162</v>
      </c>
      <c r="C12" s="108">
        <v>32</v>
      </c>
      <c r="D12" s="115"/>
      <c r="E12" s="2" t="s">
        <v>339</v>
      </c>
    </row>
    <row r="13" spans="1:35" ht="37.5" x14ac:dyDescent="0.3">
      <c r="A13" s="67" t="s">
        <v>163</v>
      </c>
      <c r="B13" s="66" t="s">
        <v>164</v>
      </c>
      <c r="C13" s="109"/>
      <c r="D13" s="114">
        <f>IF(OR(C12=" ", C12=0, C$6=0, C$6=" ")," ", C12/C$6)</f>
        <v>0.12749003984063745</v>
      </c>
      <c r="E13" s="2"/>
    </row>
    <row r="14" spans="1:35" ht="25" x14ac:dyDescent="0.3">
      <c r="A14" s="67" t="s">
        <v>165</v>
      </c>
      <c r="B14" s="66" t="s">
        <v>166</v>
      </c>
      <c r="C14" s="108">
        <v>93</v>
      </c>
      <c r="D14" s="115"/>
      <c r="E14" s="2" t="s">
        <v>339</v>
      </c>
    </row>
    <row r="15" spans="1:35" ht="25" x14ac:dyDescent="0.3">
      <c r="A15" s="67" t="s">
        <v>167</v>
      </c>
      <c r="B15" s="66" t="s">
        <v>168</v>
      </c>
      <c r="C15" s="109"/>
      <c r="D15" s="114">
        <f>IF(OR(C14=" ", C14=0, C$6=0, C$6=" ")," ", C14/C$6)</f>
        <v>0.37051792828685259</v>
      </c>
      <c r="E15" s="2"/>
    </row>
    <row r="16" spans="1:35" x14ac:dyDescent="0.3">
      <c r="A16" s="67" t="s">
        <v>169</v>
      </c>
      <c r="B16" s="66" t="s">
        <v>170</v>
      </c>
      <c r="C16" s="108">
        <v>30307</v>
      </c>
      <c r="D16" s="115"/>
      <c r="E16" s="2"/>
    </row>
    <row r="17" spans="1:33" ht="24" customHeight="1" x14ac:dyDescent="0.3">
      <c r="A17" s="67" t="s">
        <v>171</v>
      </c>
      <c r="B17" s="66" t="s">
        <v>172</v>
      </c>
      <c r="C17" s="109"/>
      <c r="D17" s="114">
        <f>IF(OR(C16=" ", C16=0, 'Customer numbers'!C12=0, 'Customer numbers'!C12=" ")," ", C16/'Customer numbers'!C12)</f>
        <v>22.482937685459941</v>
      </c>
      <c r="E17" s="2"/>
    </row>
    <row r="18" spans="1:33" x14ac:dyDescent="0.3">
      <c r="A18" s="12" t="s">
        <v>173</v>
      </c>
      <c r="B18" s="25" t="s">
        <v>33</v>
      </c>
      <c r="C18" s="110"/>
      <c r="D18" s="91"/>
      <c r="E18" s="2"/>
    </row>
    <row r="19" spans="1:33" ht="138.5" thickBot="1" x14ac:dyDescent="0.35">
      <c r="A19" s="68" t="s">
        <v>174</v>
      </c>
      <c r="B19" s="69" t="s">
        <v>175</v>
      </c>
      <c r="C19" s="118">
        <v>2454</v>
      </c>
      <c r="D19" s="119"/>
      <c r="E19" s="3" t="s">
        <v>355</v>
      </c>
    </row>
    <row r="20" spans="1:33" x14ac:dyDescent="0.3">
      <c r="D20" s="120"/>
    </row>
    <row r="21" spans="1:33" x14ac:dyDescent="0.3">
      <c r="A21" s="57"/>
      <c r="B21" s="57"/>
      <c r="C21" s="117"/>
      <c r="D21" s="117"/>
      <c r="E21" s="57"/>
    </row>
    <row r="28" spans="1:33" x14ac:dyDescent="0.3">
      <c r="AG28" s="89"/>
    </row>
    <row r="29" spans="1:33" x14ac:dyDescent="0.3">
      <c r="AG29" s="89"/>
    </row>
    <row r="43" spans="6:6" x14ac:dyDescent="0.3">
      <c r="F43" s="89"/>
    </row>
    <row r="85" spans="6:6" x14ac:dyDescent="0.3">
      <c r="F85" s="89"/>
    </row>
    <row r="109" spans="11:17" x14ac:dyDescent="0.3">
      <c r="K109" s="89"/>
      <c r="L109" s="89"/>
      <c r="M109" s="89"/>
      <c r="N109" s="89"/>
      <c r="O109" s="89"/>
      <c r="P109" s="89"/>
      <c r="Q109" s="89"/>
    </row>
    <row r="130" spans="6:6" x14ac:dyDescent="0.3">
      <c r="F130" s="89"/>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&amp;CDisconnections for non-payment&amp;R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133"/>
  <sheetViews>
    <sheetView zoomScaleNormal="100" workbookViewId="0">
      <selection activeCell="C22" sqref="C22"/>
    </sheetView>
  </sheetViews>
  <sheetFormatPr defaultRowHeight="14" x14ac:dyDescent="0.3"/>
  <cols>
    <col min="1" max="1" width="10.5" bestFit="1" customWidth="1"/>
    <col min="2" max="2" width="60.33203125" customWidth="1"/>
    <col min="3" max="4" width="12.83203125" customWidth="1"/>
    <col min="5" max="5" width="20.58203125" customWidth="1"/>
  </cols>
  <sheetData>
    <row r="1" spans="1:7" ht="77.25" customHeight="1" x14ac:dyDescent="0.3">
      <c r="A1" s="150" t="s">
        <v>8</v>
      </c>
      <c r="B1" s="151"/>
      <c r="C1" s="151"/>
      <c r="D1" s="151"/>
      <c r="E1" s="151"/>
    </row>
    <row r="2" spans="1:7" ht="14.5" thickBot="1" x14ac:dyDescent="0.35">
      <c r="A2" s="177" t="e">
        <f>'Customer numbers'!#REF!</f>
        <v>#REF!</v>
      </c>
      <c r="B2" s="177"/>
      <c r="C2" s="177"/>
      <c r="D2" s="177"/>
      <c r="E2" s="177"/>
    </row>
    <row r="3" spans="1:7" ht="14.5" thickBot="1" x14ac:dyDescent="0.35">
      <c r="A3" s="169" t="s">
        <v>176</v>
      </c>
      <c r="B3" s="170"/>
      <c r="C3" s="170"/>
      <c r="D3" s="170"/>
      <c r="E3" s="171"/>
      <c r="G3" s="89"/>
    </row>
    <row r="4" spans="1:7" x14ac:dyDescent="0.3">
      <c r="A4" s="156" t="s">
        <v>37</v>
      </c>
      <c r="B4" s="158" t="s">
        <v>11</v>
      </c>
      <c r="C4" s="172" t="s">
        <v>12</v>
      </c>
      <c r="D4" s="173"/>
      <c r="E4" s="174" t="s">
        <v>13</v>
      </c>
    </row>
    <row r="5" spans="1:7" x14ac:dyDescent="0.3">
      <c r="A5" s="157"/>
      <c r="B5" s="159"/>
      <c r="C5" s="131" t="s">
        <v>14</v>
      </c>
      <c r="D5" s="131" t="s">
        <v>38</v>
      </c>
      <c r="E5" s="175"/>
    </row>
    <row r="6" spans="1:7" ht="69" x14ac:dyDescent="0.3">
      <c r="A6" s="67" t="s">
        <v>177</v>
      </c>
      <c r="B6" s="66" t="s">
        <v>178</v>
      </c>
      <c r="C6" s="31">
        <v>693</v>
      </c>
      <c r="D6" s="4"/>
      <c r="E6" s="2" t="s">
        <v>340</v>
      </c>
    </row>
    <row r="7" spans="1:7" ht="25" x14ac:dyDescent="0.3">
      <c r="A7" s="67" t="s">
        <v>179</v>
      </c>
      <c r="B7" s="66" t="s">
        <v>180</v>
      </c>
      <c r="C7" s="31">
        <v>96</v>
      </c>
      <c r="D7" s="4"/>
      <c r="E7" s="2" t="s">
        <v>341</v>
      </c>
    </row>
    <row r="8" spans="1:7" ht="25" x14ac:dyDescent="0.3">
      <c r="A8" s="67" t="s">
        <v>181</v>
      </c>
      <c r="B8" s="66" t="s">
        <v>182</v>
      </c>
      <c r="C8" s="31">
        <v>364</v>
      </c>
      <c r="D8" s="4"/>
      <c r="E8" s="2" t="s">
        <v>341</v>
      </c>
    </row>
    <row r="9" spans="1:7" x14ac:dyDescent="0.3">
      <c r="A9" s="67" t="s">
        <v>183</v>
      </c>
      <c r="B9" s="66" t="s">
        <v>184</v>
      </c>
      <c r="C9" s="32"/>
      <c r="D9" s="15">
        <f>IF(OR(C$6=" ", C$6=0,C8=" ", C8=0)," ", C8/C$6)</f>
        <v>0.5252525252525253</v>
      </c>
      <c r="E9" s="2"/>
    </row>
    <row r="10" spans="1:7" x14ac:dyDescent="0.3">
      <c r="A10" s="67" t="s">
        <v>185</v>
      </c>
      <c r="B10" s="66" t="s">
        <v>186</v>
      </c>
      <c r="C10" s="31">
        <v>59</v>
      </c>
      <c r="D10" s="4"/>
      <c r="E10" s="2" t="s">
        <v>341</v>
      </c>
      <c r="G10" s="103"/>
    </row>
    <row r="11" spans="1:7" x14ac:dyDescent="0.3">
      <c r="A11" s="67" t="s">
        <v>187</v>
      </c>
      <c r="B11" s="66" t="s">
        <v>188</v>
      </c>
      <c r="C11" s="32"/>
      <c r="D11" s="15">
        <f>IF(OR(C$7=" ", C$7=0,C10=" ", C10=0)," ", C10/C$7)</f>
        <v>0.61458333333333337</v>
      </c>
      <c r="E11" s="2"/>
    </row>
    <row r="12" spans="1:7" x14ac:dyDescent="0.3">
      <c r="A12" s="67" t="s">
        <v>189</v>
      </c>
      <c r="B12" s="66" t="s">
        <v>190</v>
      </c>
      <c r="C12" s="31">
        <v>0</v>
      </c>
      <c r="D12" s="4"/>
      <c r="E12" s="2"/>
    </row>
    <row r="13" spans="1:7" x14ac:dyDescent="0.3">
      <c r="A13" s="67" t="s">
        <v>191</v>
      </c>
      <c r="B13" s="66" t="s">
        <v>192</v>
      </c>
      <c r="C13" s="32"/>
      <c r="D13" s="15" t="str">
        <f>IF(OR(C$6=" ", C$6=0,C12=" ", C12=0)," ", C12/C$6)</f>
        <v xml:space="preserve"> </v>
      </c>
      <c r="E13" s="2"/>
    </row>
    <row r="14" spans="1:7" x14ac:dyDescent="0.3">
      <c r="A14" s="67" t="s">
        <v>193</v>
      </c>
      <c r="B14" s="66" t="s">
        <v>194</v>
      </c>
      <c r="C14" s="31">
        <v>0</v>
      </c>
      <c r="D14" s="4"/>
      <c r="E14" s="2"/>
    </row>
    <row r="15" spans="1:7" x14ac:dyDescent="0.3">
      <c r="A15" s="67" t="s">
        <v>195</v>
      </c>
      <c r="B15" s="66" t="s">
        <v>196</v>
      </c>
      <c r="C15" s="32"/>
      <c r="D15" s="15" t="str">
        <f>IF(OR(C$7=" ", C$7=0,C14=" ", C14=0)," ", C14/C$7)</f>
        <v xml:space="preserve"> </v>
      </c>
      <c r="E15" s="2"/>
    </row>
    <row r="16" spans="1:7" ht="25" x14ac:dyDescent="0.3">
      <c r="A16" s="67" t="s">
        <v>197</v>
      </c>
      <c r="B16" s="66" t="s">
        <v>198</v>
      </c>
      <c r="C16" s="36">
        <v>6</v>
      </c>
      <c r="D16" s="4"/>
      <c r="E16" s="2" t="s">
        <v>341</v>
      </c>
    </row>
    <row r="17" spans="1:6" ht="32.25" customHeight="1" x14ac:dyDescent="0.3">
      <c r="A17" s="67" t="s">
        <v>199</v>
      </c>
      <c r="B17" s="66" t="s">
        <v>200</v>
      </c>
      <c r="C17" s="32"/>
      <c r="D17" s="15">
        <f>IF(OR(C$6=" ", C$6=0,C16=" ", C16=0)," ", C16/C$6)</f>
        <v>8.658008658008658E-3</v>
      </c>
      <c r="E17" s="2"/>
    </row>
    <row r="18" spans="1:6" ht="29.25" customHeight="1" x14ac:dyDescent="0.3">
      <c r="A18" s="67" t="s">
        <v>201</v>
      </c>
      <c r="B18" s="66" t="s">
        <v>202</v>
      </c>
      <c r="C18" s="36">
        <v>1</v>
      </c>
      <c r="D18" s="4"/>
      <c r="E18" s="2"/>
    </row>
    <row r="19" spans="1:6" ht="33" customHeight="1" x14ac:dyDescent="0.3">
      <c r="A19" s="67" t="s">
        <v>203</v>
      </c>
      <c r="B19" s="66" t="s">
        <v>204</v>
      </c>
      <c r="C19" s="32"/>
      <c r="D19" s="15">
        <f>IF(OR(C$7=" ", C$7=0,C18=" ", C18=0)," ", C18/C$7)</f>
        <v>1.0416666666666666E-2</v>
      </c>
      <c r="E19" s="2"/>
    </row>
    <row r="20" spans="1:6" x14ac:dyDescent="0.3">
      <c r="A20" s="67" t="s">
        <v>205</v>
      </c>
      <c r="B20" s="66" t="s">
        <v>206</v>
      </c>
      <c r="C20" s="36">
        <f>C6-C8-C12-C16</f>
        <v>323</v>
      </c>
      <c r="D20" s="4"/>
      <c r="E20" s="2" t="s">
        <v>341</v>
      </c>
    </row>
    <row r="21" spans="1:6" x14ac:dyDescent="0.3">
      <c r="A21" s="67" t="s">
        <v>207</v>
      </c>
      <c r="B21" s="66" t="s">
        <v>208</v>
      </c>
      <c r="C21" s="32"/>
      <c r="D21" s="15">
        <f>IF(OR(C$6=" ", C$6=0,C20=" ", C20=0)," ", C20/C$6)</f>
        <v>0.46608946608946611</v>
      </c>
      <c r="E21" s="2"/>
    </row>
    <row r="22" spans="1:6" x14ac:dyDescent="0.3">
      <c r="A22" s="67" t="s">
        <v>209</v>
      </c>
      <c r="B22" s="66" t="s">
        <v>210</v>
      </c>
      <c r="C22" s="31">
        <f>C7-C10-C14-C18</f>
        <v>36</v>
      </c>
      <c r="D22" s="4"/>
      <c r="E22" s="2" t="s">
        <v>341</v>
      </c>
    </row>
    <row r="23" spans="1:6" x14ac:dyDescent="0.3">
      <c r="A23" s="67" t="s">
        <v>211</v>
      </c>
      <c r="B23" s="66" t="s">
        <v>212</v>
      </c>
      <c r="C23" s="32"/>
      <c r="D23" s="15">
        <f>IF(OR(C$7=" ", C$7=0,C22=" ", C22=0)," ", C22/C$7)</f>
        <v>0.375</v>
      </c>
      <c r="E23" s="2"/>
    </row>
    <row r="24" spans="1:6" ht="25" x14ac:dyDescent="0.3">
      <c r="A24" s="67" t="s">
        <v>213</v>
      </c>
      <c r="B24" s="66" t="s">
        <v>214</v>
      </c>
      <c r="C24" s="36">
        <v>671</v>
      </c>
      <c r="D24" s="4"/>
      <c r="E24" s="2" t="s">
        <v>341</v>
      </c>
    </row>
    <row r="25" spans="1:6" ht="25" x14ac:dyDescent="0.3">
      <c r="A25" s="67" t="s">
        <v>215</v>
      </c>
      <c r="B25" s="66" t="s">
        <v>216</v>
      </c>
      <c r="C25" s="29"/>
      <c r="D25" s="15">
        <f>IF(OR(C$6=" ", C$6=0,C24=" ", C24=0)," ", C24/C$6)</f>
        <v>0.96825396825396826</v>
      </c>
      <c r="E25" s="2"/>
    </row>
    <row r="26" spans="1:6" ht="25" x14ac:dyDescent="0.3">
      <c r="A26" s="67" t="s">
        <v>217</v>
      </c>
      <c r="B26" s="66" t="s">
        <v>218</v>
      </c>
      <c r="C26" s="36">
        <v>12</v>
      </c>
      <c r="D26" s="13"/>
      <c r="E26" s="2"/>
    </row>
    <row r="27" spans="1:6" ht="25" x14ac:dyDescent="0.3">
      <c r="A27" s="67" t="s">
        <v>219</v>
      </c>
      <c r="B27" s="66" t="s">
        <v>220</v>
      </c>
      <c r="C27" s="29"/>
      <c r="D27" s="15">
        <f>IF(OR(C$6=0,C$6=" ",C26=0,C26=" ")," ",C26/C$6)</f>
        <v>1.7316017316017316E-2</v>
      </c>
      <c r="E27" s="2"/>
    </row>
    <row r="28" spans="1:6" ht="25" x14ac:dyDescent="0.3">
      <c r="A28" s="67" t="s">
        <v>221</v>
      </c>
      <c r="B28" s="66" t="s">
        <v>222</v>
      </c>
      <c r="C28" s="36">
        <v>90</v>
      </c>
      <c r="D28" s="13"/>
      <c r="E28" s="2" t="s">
        <v>341</v>
      </c>
      <c r="F28" s="104"/>
    </row>
    <row r="29" spans="1:6" ht="25" x14ac:dyDescent="0.3">
      <c r="A29" s="67" t="s">
        <v>223</v>
      </c>
      <c r="B29" s="66" t="s">
        <v>224</v>
      </c>
      <c r="C29" s="29"/>
      <c r="D29" s="15">
        <f>IF(OR(C$7=0,C$7=" ",C28=0,C28=" ")," ",C28/C$7)</f>
        <v>0.9375</v>
      </c>
      <c r="E29" s="2"/>
    </row>
    <row r="30" spans="1:6" ht="25" x14ac:dyDescent="0.3">
      <c r="A30" s="67" t="s">
        <v>225</v>
      </c>
      <c r="B30" s="66" t="s">
        <v>226</v>
      </c>
      <c r="C30" s="36">
        <v>2</v>
      </c>
      <c r="D30" s="13"/>
      <c r="E30" s="2"/>
    </row>
    <row r="31" spans="1:6" ht="25" x14ac:dyDescent="0.3">
      <c r="A31" s="67" t="s">
        <v>227</v>
      </c>
      <c r="B31" s="66" t="s">
        <v>228</v>
      </c>
      <c r="C31" s="29"/>
      <c r="D31" s="15">
        <f>IF(OR(C$7=0,C$7=" ",C30=0,C30=" ")," ",C30/C$7)</f>
        <v>2.0833333333333332E-2</v>
      </c>
      <c r="E31" s="2"/>
    </row>
    <row r="32" spans="1:6" ht="24" customHeight="1" x14ac:dyDescent="0.3">
      <c r="A32" s="67" t="s">
        <v>229</v>
      </c>
      <c r="B32" s="66" t="s">
        <v>230</v>
      </c>
      <c r="C32" s="36">
        <v>1</v>
      </c>
      <c r="D32" s="4"/>
      <c r="E32" s="2"/>
    </row>
    <row r="33" spans="1:5" ht="25" x14ac:dyDescent="0.3">
      <c r="A33" s="67" t="s">
        <v>231</v>
      </c>
      <c r="B33" s="66" t="s">
        <v>232</v>
      </c>
      <c r="C33" s="36">
        <v>1</v>
      </c>
      <c r="D33" s="14"/>
      <c r="E33" s="2"/>
    </row>
    <row r="34" spans="1:5" ht="25" x14ac:dyDescent="0.3">
      <c r="A34" s="67" t="s">
        <v>233</v>
      </c>
      <c r="B34" s="66" t="s">
        <v>234</v>
      </c>
      <c r="C34" s="37"/>
      <c r="D34" s="101">
        <f>IF(OR(C32=0,C32=" ",C33=0,C33=" ")," ",C33/C32)</f>
        <v>1</v>
      </c>
      <c r="E34" s="2"/>
    </row>
    <row r="35" spans="1:5" ht="25" x14ac:dyDescent="0.3">
      <c r="A35" s="67" t="s">
        <v>235</v>
      </c>
      <c r="B35" s="66" t="s">
        <v>236</v>
      </c>
      <c r="C35" s="36">
        <v>0</v>
      </c>
      <c r="D35" s="14"/>
      <c r="E35" s="2"/>
    </row>
    <row r="36" spans="1:5" ht="25.5" thickBot="1" x14ac:dyDescent="0.35">
      <c r="A36" s="68" t="s">
        <v>237</v>
      </c>
      <c r="B36" s="69" t="s">
        <v>238</v>
      </c>
      <c r="C36" s="38"/>
      <c r="D36" s="136" t="str">
        <f>IF(OR(C32=0,C32=" ",C35=0,C35=" ")," ",C35/C32)</f>
        <v xml:space="preserve"> </v>
      </c>
      <c r="E36" s="3"/>
    </row>
    <row r="38" spans="1:5" x14ac:dyDescent="0.3">
      <c r="A38" s="57"/>
      <c r="B38" s="57"/>
      <c r="C38" s="57"/>
      <c r="D38" s="57"/>
      <c r="E38" s="57"/>
    </row>
    <row r="42" spans="1:5" x14ac:dyDescent="0.3">
      <c r="B42" s="27"/>
    </row>
    <row r="87" spans="8:8" x14ac:dyDescent="0.3">
      <c r="H87" s="89"/>
    </row>
    <row r="133" spans="9:15" x14ac:dyDescent="0.3">
      <c r="I133" s="89"/>
      <c r="J133" s="89"/>
      <c r="K133" s="89"/>
      <c r="L133" s="89"/>
      <c r="M133" s="89"/>
      <c r="N133" s="89"/>
      <c r="O133" s="89"/>
    </row>
  </sheetData>
  <mergeCells count="7">
    <mergeCell ref="A1:E1"/>
    <mergeCell ref="A3:E3"/>
    <mergeCell ref="C4:D4"/>
    <mergeCell ref="E4:E5"/>
    <mergeCell ref="A4:A5"/>
    <mergeCell ref="B4:B5"/>
    <mergeCell ref="A2:E2"/>
  </mergeCells>
  <pageMargins left="0.7" right="0.7" top="0.75" bottom="0.75" header="0.3" footer="0.3"/>
  <pageSetup paperSize="9" scale="76" orientation="portrait" r:id="rId1"/>
  <headerFooter>
    <oddHeader>&amp;C&amp;"Arial,Bold"&amp;12 2019/20 Electricity Performance Reporting Datasheets - Retail</oddHeader>
    <oddFooter>&amp;CComplaints    &amp;R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E13"/>
  <sheetViews>
    <sheetView zoomScaleNormal="100" workbookViewId="0">
      <selection activeCell="E11" sqref="E11"/>
    </sheetView>
  </sheetViews>
  <sheetFormatPr defaultRowHeight="14" x14ac:dyDescent="0.3"/>
  <cols>
    <col min="1" max="1" width="10.5" bestFit="1" customWidth="1"/>
    <col min="2" max="2" width="40.33203125" customWidth="1"/>
    <col min="3" max="3" width="15.5" customWidth="1"/>
    <col min="4" max="4" width="14.75" customWidth="1"/>
    <col min="5" max="5" width="30.25" customWidth="1"/>
  </cols>
  <sheetData>
    <row r="1" spans="1:5" ht="70.5" customHeight="1" x14ac:dyDescent="0.3">
      <c r="A1" s="150" t="s">
        <v>8</v>
      </c>
      <c r="B1" s="151"/>
      <c r="C1" s="151"/>
      <c r="D1" s="151"/>
      <c r="E1" s="151"/>
    </row>
    <row r="2" spans="1:5" ht="14.5" thickBot="1" x14ac:dyDescent="0.35">
      <c r="A2" s="177" t="e">
        <f>'Customer numbers'!#REF!</f>
        <v>#REF!</v>
      </c>
      <c r="B2" s="177"/>
      <c r="C2" s="177"/>
      <c r="D2" s="177"/>
      <c r="E2" s="177"/>
    </row>
    <row r="3" spans="1:5" ht="14.5" thickBot="1" x14ac:dyDescent="0.35">
      <c r="A3" s="169" t="s">
        <v>239</v>
      </c>
      <c r="B3" s="170"/>
      <c r="C3" s="170"/>
      <c r="D3" s="170"/>
      <c r="E3" s="171"/>
    </row>
    <row r="4" spans="1:5" x14ac:dyDescent="0.3">
      <c r="A4" s="156" t="s">
        <v>37</v>
      </c>
      <c r="B4" s="158" t="s">
        <v>11</v>
      </c>
      <c r="C4" s="172" t="s">
        <v>12</v>
      </c>
      <c r="D4" s="173"/>
      <c r="E4" s="174" t="s">
        <v>13</v>
      </c>
    </row>
    <row r="5" spans="1:5" x14ac:dyDescent="0.3">
      <c r="A5" s="157"/>
      <c r="B5" s="159"/>
      <c r="C5" s="131" t="s">
        <v>14</v>
      </c>
      <c r="D5" s="131" t="s">
        <v>240</v>
      </c>
      <c r="E5" s="175"/>
    </row>
    <row r="6" spans="1:5" ht="25" x14ac:dyDescent="0.3">
      <c r="A6" s="65" t="s">
        <v>241</v>
      </c>
      <c r="B6" s="66" t="s">
        <v>242</v>
      </c>
      <c r="C6" s="39">
        <v>0</v>
      </c>
      <c r="D6" s="45"/>
      <c r="E6" s="5"/>
    </row>
    <row r="7" spans="1:5" ht="25" x14ac:dyDescent="0.3">
      <c r="A7" s="67" t="s">
        <v>243</v>
      </c>
      <c r="B7" s="66" t="s">
        <v>244</v>
      </c>
      <c r="C7" s="46"/>
      <c r="D7" s="44">
        <v>0</v>
      </c>
      <c r="E7" s="5"/>
    </row>
    <row r="8" spans="1:5" ht="25" x14ac:dyDescent="0.3">
      <c r="A8" s="65" t="s">
        <v>245</v>
      </c>
      <c r="B8" s="66" t="s">
        <v>246</v>
      </c>
      <c r="C8" s="40">
        <v>34</v>
      </c>
      <c r="D8" s="45"/>
      <c r="E8" s="5" t="s">
        <v>342</v>
      </c>
    </row>
    <row r="9" spans="1:5" ht="25" x14ac:dyDescent="0.3">
      <c r="A9" s="65" t="s">
        <v>247</v>
      </c>
      <c r="B9" s="66" t="s">
        <v>248</v>
      </c>
      <c r="C9" s="46"/>
      <c r="D9" s="44">
        <v>6400</v>
      </c>
      <c r="E9" s="5"/>
    </row>
    <row r="10" spans="1:5" ht="25" x14ac:dyDescent="0.3">
      <c r="A10" s="65" t="s">
        <v>249</v>
      </c>
      <c r="B10" s="66" t="s">
        <v>250</v>
      </c>
      <c r="C10" s="40">
        <v>0</v>
      </c>
      <c r="D10" s="45"/>
      <c r="E10" s="5"/>
    </row>
    <row r="11" spans="1:5" ht="25.5" thickBot="1" x14ac:dyDescent="0.35">
      <c r="A11" s="70" t="s">
        <v>251</v>
      </c>
      <c r="B11" s="69" t="s">
        <v>252</v>
      </c>
      <c r="C11" s="47"/>
      <c r="D11" s="48">
        <v>0</v>
      </c>
      <c r="E11" s="6"/>
    </row>
    <row r="13" spans="1:5" x14ac:dyDescent="0.3">
      <c r="A13" s="56"/>
      <c r="B13" s="55"/>
    </row>
  </sheetData>
  <mergeCells count="7">
    <mergeCell ref="A1:E1"/>
    <mergeCell ref="A4:A5"/>
    <mergeCell ref="B4:B5"/>
    <mergeCell ref="C4:D4"/>
    <mergeCell ref="A3:E3"/>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&amp;CCompensation payments&amp;R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12"/>
  <sheetViews>
    <sheetView zoomScaleNormal="100" workbookViewId="0">
      <selection activeCell="B7" sqref="B7"/>
    </sheetView>
  </sheetViews>
  <sheetFormatPr defaultRowHeight="14" x14ac:dyDescent="0.3"/>
  <cols>
    <col min="1" max="1" width="10.5" bestFit="1" customWidth="1"/>
    <col min="2" max="2" width="48.33203125" customWidth="1"/>
    <col min="3" max="4" width="12.83203125" customWidth="1"/>
    <col min="5" max="5" width="28.25" customWidth="1"/>
  </cols>
  <sheetData>
    <row r="1" spans="1:5" ht="69" customHeight="1" x14ac:dyDescent="0.3">
      <c r="A1" s="150" t="s">
        <v>8</v>
      </c>
      <c r="B1" s="151"/>
      <c r="C1" s="151"/>
      <c r="D1" s="151"/>
      <c r="E1" s="151"/>
    </row>
    <row r="2" spans="1:5" ht="14.5" thickBot="1" x14ac:dyDescent="0.35">
      <c r="A2" s="177" t="e">
        <f>'Customer numbers'!#REF!</f>
        <v>#REF!</v>
      </c>
      <c r="B2" s="177"/>
      <c r="C2" s="177"/>
      <c r="D2" s="177"/>
      <c r="E2" s="177"/>
    </row>
    <row r="3" spans="1:5" ht="14.5" thickBot="1" x14ac:dyDescent="0.35">
      <c r="A3" s="169" t="s">
        <v>253</v>
      </c>
      <c r="B3" s="170"/>
      <c r="C3" s="170"/>
      <c r="D3" s="170"/>
      <c r="E3" s="171"/>
    </row>
    <row r="4" spans="1:5" x14ac:dyDescent="0.3">
      <c r="A4" s="156" t="s">
        <v>37</v>
      </c>
      <c r="B4" s="158" t="s">
        <v>11</v>
      </c>
      <c r="C4" s="172" t="s">
        <v>12</v>
      </c>
      <c r="D4" s="173"/>
      <c r="E4" s="174" t="s">
        <v>254</v>
      </c>
    </row>
    <row r="5" spans="1:5" x14ac:dyDescent="0.3">
      <c r="A5" s="157"/>
      <c r="B5" s="159"/>
      <c r="C5" s="131" t="s">
        <v>14</v>
      </c>
      <c r="D5" s="131" t="s">
        <v>38</v>
      </c>
      <c r="E5" s="175"/>
    </row>
    <row r="6" spans="1:5" ht="46" x14ac:dyDescent="0.3">
      <c r="A6" s="71" t="s">
        <v>255</v>
      </c>
      <c r="B6" s="66" t="s">
        <v>256</v>
      </c>
      <c r="C6" s="139">
        <v>50242</v>
      </c>
      <c r="D6" s="140"/>
      <c r="E6" s="2" t="s">
        <v>343</v>
      </c>
    </row>
    <row r="7" spans="1:5" ht="25" x14ac:dyDescent="0.3">
      <c r="A7" s="71" t="s">
        <v>257</v>
      </c>
      <c r="B7" s="66" t="s">
        <v>258</v>
      </c>
      <c r="C7" s="137">
        <v>39728</v>
      </c>
      <c r="D7" s="140"/>
      <c r="E7" s="145" t="s">
        <v>344</v>
      </c>
    </row>
    <row r="8" spans="1:5" ht="25" x14ac:dyDescent="0.3">
      <c r="A8" s="71" t="s">
        <v>259</v>
      </c>
      <c r="B8" s="66" t="s">
        <v>260</v>
      </c>
      <c r="C8" s="140"/>
      <c r="D8" s="141">
        <f>IF(OR($C$6=0,$C$6=" ",C7=0,C7=" ")," ",C7/$C$6)</f>
        <v>0.79073285299152107</v>
      </c>
      <c r="E8" s="146"/>
    </row>
    <row r="9" spans="1:5" ht="25" x14ac:dyDescent="0.3">
      <c r="A9" s="71" t="s">
        <v>261</v>
      </c>
      <c r="B9" s="66" t="s">
        <v>262</v>
      </c>
      <c r="C9" s="142">
        <v>35</v>
      </c>
      <c r="D9" s="140"/>
      <c r="E9" s="146"/>
    </row>
    <row r="10" spans="1:5" ht="25" x14ac:dyDescent="0.3">
      <c r="A10" s="71" t="s">
        <v>263</v>
      </c>
      <c r="B10" s="66" t="s">
        <v>264</v>
      </c>
      <c r="C10" s="90">
        <v>1391</v>
      </c>
      <c r="D10" s="140"/>
      <c r="E10" s="145" t="s">
        <v>344</v>
      </c>
    </row>
    <row r="11" spans="1:5" ht="27.75" customHeight="1" thickBot="1" x14ac:dyDescent="0.35">
      <c r="A11" s="72" t="s">
        <v>265</v>
      </c>
      <c r="B11" s="69" t="s">
        <v>266</v>
      </c>
      <c r="C11" s="143"/>
      <c r="D11" s="144">
        <f>IF(OR($C$6=0,$C$6=" ",C10=0,C10=" ")," ",C10/$C$6)</f>
        <v>2.7685999761156006E-2</v>
      </c>
      <c r="E11" s="147"/>
    </row>
    <row r="12" spans="1:5" x14ac:dyDescent="0.3">
      <c r="A12" s="57"/>
      <c r="B12" s="57"/>
      <c r="C12" s="57"/>
      <c r="D12" s="57"/>
      <c r="E12" s="57"/>
    </row>
  </sheetData>
  <mergeCells count="7">
    <mergeCell ref="A1:E1"/>
    <mergeCell ref="A3:E3"/>
    <mergeCell ref="E4:E5"/>
    <mergeCell ref="C4:D4"/>
    <mergeCell ref="A4:A5"/>
    <mergeCell ref="B4:B5"/>
    <mergeCell ref="A2:E2"/>
  </mergeCells>
  <pageMargins left="0.7" right="0.7" top="0.75" bottom="0.75" header="0.3" footer="0.3"/>
  <pageSetup paperSize="9" scale="76" orientation="portrait" r:id="rId1"/>
  <headerFooter>
    <oddHeader>&amp;C&amp;"Arial,Bold"&amp;12 2019/20  Electricity Performance Reporting Datasheets - Retail</oddHeader>
    <oddFooter>&amp;CCall centre performance&amp;R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57"/>
  <sheetViews>
    <sheetView topLeftCell="A2" zoomScaleNormal="100" workbookViewId="0">
      <selection activeCell="A3" sqref="A3:E3"/>
    </sheetView>
  </sheetViews>
  <sheetFormatPr defaultRowHeight="14" x14ac:dyDescent="0.3"/>
  <cols>
    <col min="2" max="2" width="49.58203125" customWidth="1"/>
    <col min="3" max="4" width="12.83203125" customWidth="1"/>
    <col min="5" max="5" width="31.83203125" customWidth="1"/>
  </cols>
  <sheetData>
    <row r="1" spans="1:8" ht="73.5" customHeight="1" x14ac:dyDescent="0.3">
      <c r="A1" s="150" t="s">
        <v>8</v>
      </c>
      <c r="B1" s="151"/>
      <c r="C1" s="151"/>
      <c r="D1" s="151"/>
      <c r="E1" s="151"/>
    </row>
    <row r="2" spans="1:8" ht="14.5" thickBot="1" x14ac:dyDescent="0.35">
      <c r="A2" s="177" t="e">
        <f>'Customer numbers'!#REF!</f>
        <v>#REF!</v>
      </c>
      <c r="B2" s="177"/>
      <c r="C2" s="177"/>
      <c r="D2" s="177"/>
      <c r="E2" s="177"/>
    </row>
    <row r="3" spans="1:8" ht="14.5" thickBot="1" x14ac:dyDescent="0.35">
      <c r="A3" s="169" t="s">
        <v>267</v>
      </c>
      <c r="B3" s="170"/>
      <c r="C3" s="170"/>
      <c r="D3" s="170"/>
      <c r="E3" s="171"/>
      <c r="G3" s="89"/>
    </row>
    <row r="4" spans="1:8" x14ac:dyDescent="0.3">
      <c r="A4" s="156" t="s">
        <v>37</v>
      </c>
      <c r="B4" s="158" t="s">
        <v>11</v>
      </c>
      <c r="C4" s="172" t="s">
        <v>12</v>
      </c>
      <c r="D4" s="178"/>
      <c r="E4" s="174" t="s">
        <v>254</v>
      </c>
    </row>
    <row r="5" spans="1:8" x14ac:dyDescent="0.3">
      <c r="A5" s="157"/>
      <c r="B5" s="159"/>
      <c r="C5" s="131" t="s">
        <v>14</v>
      </c>
      <c r="D5" s="131" t="s">
        <v>240</v>
      </c>
      <c r="E5" s="175"/>
      <c r="G5" s="89"/>
    </row>
    <row r="6" spans="1:8" ht="34.5" x14ac:dyDescent="0.3">
      <c r="A6" s="73" t="s">
        <v>268</v>
      </c>
      <c r="B6" s="74" t="s">
        <v>269</v>
      </c>
      <c r="C6" s="39">
        <v>919</v>
      </c>
      <c r="D6" s="93"/>
      <c r="E6" s="2" t="s">
        <v>345</v>
      </c>
    </row>
    <row r="7" spans="1:8" ht="25" x14ac:dyDescent="0.3">
      <c r="A7" s="73" t="s">
        <v>270</v>
      </c>
      <c r="B7" s="74" t="s">
        <v>271</v>
      </c>
      <c r="C7" s="40">
        <v>175</v>
      </c>
      <c r="D7" s="93"/>
      <c r="E7" s="2" t="s">
        <v>346</v>
      </c>
    </row>
    <row r="8" spans="1:8" x14ac:dyDescent="0.3">
      <c r="A8" s="10" t="s">
        <v>92</v>
      </c>
      <c r="B8" s="58" t="s">
        <v>272</v>
      </c>
      <c r="C8" s="92"/>
      <c r="D8" s="93"/>
      <c r="E8" s="2"/>
    </row>
    <row r="9" spans="1:8" ht="34.5" x14ac:dyDescent="0.3">
      <c r="A9" s="73" t="s">
        <v>273</v>
      </c>
      <c r="B9" s="74" t="s">
        <v>274</v>
      </c>
      <c r="C9" s="94"/>
      <c r="D9" s="43">
        <v>1066</v>
      </c>
      <c r="E9" s="2" t="s">
        <v>347</v>
      </c>
      <c r="H9" s="102"/>
    </row>
    <row r="10" spans="1:8" ht="26.25" customHeight="1" x14ac:dyDescent="0.3">
      <c r="A10" s="73" t="s">
        <v>275</v>
      </c>
      <c r="B10" s="74" t="s">
        <v>276</v>
      </c>
      <c r="C10" s="94"/>
      <c r="D10" s="44">
        <v>4903</v>
      </c>
      <c r="E10" s="2" t="s">
        <v>348</v>
      </c>
    </row>
    <row r="11" spans="1:8" ht="37.5" x14ac:dyDescent="0.3">
      <c r="A11" s="73" t="s">
        <v>277</v>
      </c>
      <c r="B11" s="74" t="s">
        <v>278</v>
      </c>
      <c r="C11" s="40">
        <v>300</v>
      </c>
      <c r="D11" s="18"/>
      <c r="E11" s="2" t="s">
        <v>279</v>
      </c>
    </row>
    <row r="12" spans="1:8" ht="37.5" x14ac:dyDescent="0.3">
      <c r="A12" s="73" t="s">
        <v>280</v>
      </c>
      <c r="B12" s="74" t="s">
        <v>281</v>
      </c>
      <c r="C12" s="41">
        <v>104</v>
      </c>
      <c r="D12" s="18"/>
      <c r="E12" s="2" t="s">
        <v>282</v>
      </c>
    </row>
    <row r="13" spans="1:8" ht="37.5" x14ac:dyDescent="0.3">
      <c r="A13" s="73" t="s">
        <v>283</v>
      </c>
      <c r="B13" s="74" t="s">
        <v>284</v>
      </c>
      <c r="C13" s="40">
        <v>93</v>
      </c>
      <c r="D13" s="18"/>
      <c r="E13" s="2" t="s">
        <v>282</v>
      </c>
    </row>
    <row r="14" spans="1:8" ht="69" x14ac:dyDescent="0.3">
      <c r="A14" s="73" t="s">
        <v>285</v>
      </c>
      <c r="B14" s="74" t="s">
        <v>286</v>
      </c>
      <c r="C14" s="41">
        <v>393</v>
      </c>
      <c r="D14" s="18"/>
      <c r="E14" s="2" t="s">
        <v>353</v>
      </c>
    </row>
    <row r="15" spans="1:8" ht="46" x14ac:dyDescent="0.3">
      <c r="A15" s="71" t="s">
        <v>287</v>
      </c>
      <c r="B15" s="66" t="s">
        <v>288</v>
      </c>
      <c r="C15" s="40">
        <v>1040</v>
      </c>
      <c r="D15" s="18"/>
      <c r="E15" s="2" t="s">
        <v>354</v>
      </c>
    </row>
    <row r="16" spans="1:8" ht="38" thickBot="1" x14ac:dyDescent="0.35">
      <c r="A16" s="72" t="s">
        <v>289</v>
      </c>
      <c r="B16" s="69" t="s">
        <v>290</v>
      </c>
      <c r="C16" s="42">
        <v>131</v>
      </c>
      <c r="D16" s="24"/>
      <c r="E16" s="3" t="s">
        <v>291</v>
      </c>
    </row>
    <row r="17" spans="1:5" x14ac:dyDescent="0.3">
      <c r="C17" s="22"/>
      <c r="D17" s="22"/>
      <c r="E17" s="20"/>
    </row>
    <row r="18" spans="1:5" ht="12.75" customHeight="1" x14ac:dyDescent="0.3">
      <c r="A18" s="56"/>
      <c r="B18" s="9"/>
      <c r="C18" s="9"/>
      <c r="D18" s="9"/>
      <c r="E18" s="9"/>
    </row>
    <row r="19" spans="1:5" x14ac:dyDescent="0.3">
      <c r="A19" s="56"/>
      <c r="C19" s="22"/>
      <c r="D19" s="22"/>
      <c r="E19" s="20"/>
    </row>
    <row r="20" spans="1:5" x14ac:dyDescent="0.3">
      <c r="C20" s="23"/>
      <c r="D20" s="22"/>
      <c r="E20" s="20"/>
    </row>
    <row r="21" spans="1:5" x14ac:dyDescent="0.3">
      <c r="C21" s="21"/>
      <c r="D21" s="21"/>
      <c r="E21" s="21"/>
    </row>
    <row r="47" spans="7:7" x14ac:dyDescent="0.3">
      <c r="G47" s="89"/>
    </row>
    <row r="57" spans="7:7" x14ac:dyDescent="0.3">
      <c r="G57" s="89"/>
    </row>
  </sheetData>
  <mergeCells count="7">
    <mergeCell ref="A1:E1"/>
    <mergeCell ref="A3:E3"/>
    <mergeCell ref="A4:A5"/>
    <mergeCell ref="B4:B5"/>
    <mergeCell ref="C4:D4"/>
    <mergeCell ref="E4:E5"/>
    <mergeCell ref="A2:E2"/>
  </mergeCells>
  <pageMargins left="0.7" right="0.7" top="0.75" bottom="0.75" header="0.3" footer="0.3"/>
  <pageSetup paperSize="9" scale="76" orientation="portrait" r:id="rId1"/>
  <headerFooter>
    <oddHeader>&amp;C&amp;"Arial,Bold"&amp;12 2019/20 Electricity Performance Reporting Datasheets - Retail</oddHeader>
    <oddFooter>&amp;CEnergy bill debt and instalment plans for non-hardship customers&amp;RPage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Read this first</vt:lpstr>
      <vt:lpstr>Customer numbers</vt:lpstr>
      <vt:lpstr>Billing and payment</vt:lpstr>
      <vt:lpstr>Reconnections</vt:lpstr>
      <vt:lpstr>Disconnections for non-payment</vt:lpstr>
      <vt:lpstr>Complaints</vt:lpstr>
      <vt:lpstr>Compensation payments</vt:lpstr>
      <vt:lpstr>Call centre performance</vt:lpstr>
      <vt:lpstr>Energy bill debt</vt:lpstr>
      <vt:lpstr>Hardship customers</vt:lpstr>
      <vt:lpstr>'Billing and payment'!Print_Area</vt:lpstr>
      <vt:lpstr>'Call centre performance'!Print_Area</vt:lpstr>
      <vt:lpstr>'Compensation payments'!Print_Area</vt:lpstr>
      <vt:lpstr>Complaints!Print_Area</vt:lpstr>
      <vt:lpstr>'Customer numbers'!Print_Area</vt:lpstr>
      <vt:lpstr>'Disconnections for non-payment'!Print_Area</vt:lpstr>
      <vt:lpstr>'Energy bill debt'!Print_Area</vt:lpstr>
      <vt:lpstr>'Hardship customers'!Print_Area</vt:lpstr>
      <vt:lpstr>'Read this first'!Print_Area</vt:lpstr>
      <vt:lpstr>Reconnections!Print_Area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Shirin Renaud</dc:creator>
  <cp:keywords/>
  <dc:description/>
  <cp:lastModifiedBy>Jennifer Easlea</cp:lastModifiedBy>
  <cp:revision/>
  <dcterms:created xsi:type="dcterms:W3CDTF">2007-04-23T01:19:35Z</dcterms:created>
  <dcterms:modified xsi:type="dcterms:W3CDTF">2021-10-15T11:38:02Z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oThemeDark1">
    <vt:lpwstr>0</vt:lpwstr>
  </property>
  <property fmtid="{D5CDD505-2E9C-101B-9397-08002B2CF9AE}" pid="3" name="msoThemeLight1">
    <vt:lpwstr>16777215</vt:lpwstr>
  </property>
  <property fmtid="{D5CDD505-2E9C-101B-9397-08002B2CF9AE}" pid="4" name="msoThemeDark2">
    <vt:lpwstr>8210719</vt:lpwstr>
  </property>
  <property fmtid="{D5CDD505-2E9C-101B-9397-08002B2CF9AE}" pid="5" name="msoThemeLight2">
    <vt:lpwstr>14806254</vt:lpwstr>
  </property>
  <property fmtid="{D5CDD505-2E9C-101B-9397-08002B2CF9AE}" pid="6" name="msoThemeAccent1">
    <vt:lpwstr>12419407</vt:lpwstr>
  </property>
  <property fmtid="{D5CDD505-2E9C-101B-9397-08002B2CF9AE}" pid="7" name="msoThemeAccent2">
    <vt:lpwstr>5066944</vt:lpwstr>
  </property>
  <property fmtid="{D5CDD505-2E9C-101B-9397-08002B2CF9AE}" pid="8" name="msoThemeAccent3">
    <vt:lpwstr>5880731</vt:lpwstr>
  </property>
  <property fmtid="{D5CDD505-2E9C-101B-9397-08002B2CF9AE}" pid="9" name="msoThemeAccent4">
    <vt:lpwstr>10642560</vt:lpwstr>
  </property>
  <property fmtid="{D5CDD505-2E9C-101B-9397-08002B2CF9AE}" pid="10" name="msoThemeAccent5">
    <vt:lpwstr>13020235</vt:lpwstr>
  </property>
  <property fmtid="{D5CDD505-2E9C-101B-9397-08002B2CF9AE}" pid="11" name="msoThemeAccent6">
    <vt:lpwstr>4626167</vt:lpwstr>
  </property>
  <property fmtid="{D5CDD505-2E9C-101B-9397-08002B2CF9AE}" pid="12" name="msoThemeHyperlink">
    <vt:lpwstr>16711680</vt:lpwstr>
  </property>
  <property fmtid="{D5CDD505-2E9C-101B-9397-08002B2CF9AE}" pid="13" name="msoThemeFollowedHyperlink">
    <vt:lpwstr>8388736</vt:lpwstr>
  </property>
  <property fmtid="{D5CDD505-2E9C-101B-9397-08002B2CF9AE}" pid="14" name="MinorFont">
    <vt:lpwstr>Calibri</vt:lpwstr>
  </property>
  <property fmtid="{D5CDD505-2E9C-101B-9397-08002B2CF9AE}" pid="15" name="MajorFont">
    <vt:lpwstr>Cambria</vt:lpwstr>
  </property>
  <property fmtid="{D5CDD505-2E9C-101B-9397-08002B2CF9AE}" pid="16" name="Normal">
    <vt:lpwstr>-1/0/-1/-1/-1/-1/-1/10/0/0/-4142/0/Arial/0</vt:lpwstr>
  </property>
  <property fmtid="{D5CDD505-2E9C-101B-9397-08002B2CF9AE}" pid="17" name="NormalBorders">
    <vt:lpwstr>-4142/2/0/-4142/2/0/-4142/2/0/-4142/2/0/-4142/2/0/-4142/2/0</vt:lpwstr>
  </property>
  <property fmtid="{D5CDD505-2E9C-101B-9397-08002B2CF9AE}" pid="18" name="Heading 1">
    <vt:lpwstr>0/0/-1/0/-1/0/0/15/-1/0/-4142/0/Calibri/8210719</vt:lpwstr>
  </property>
  <property fmtid="{D5CDD505-2E9C-101B-9397-08002B2CF9AE}" pid="19" name="Heading 1Borders">
    <vt:lpwstr>-4142/2/0/-4142/2/0/-4142/2/0/1/4/12419407/-4142/2/0/-4142/2/0</vt:lpwstr>
  </property>
  <property fmtid="{D5CDD505-2E9C-101B-9397-08002B2CF9AE}" pid="20" name="Heading 2">
    <vt:lpwstr>0/0/-1/0/-1/0/0/13/-1/0/-4142/0/Calibri/8210719</vt:lpwstr>
  </property>
  <property fmtid="{D5CDD505-2E9C-101B-9397-08002B2CF9AE}" pid="21" name="Heading 2Borders">
    <vt:lpwstr>-4142/2/0/-4142/2/0/-4142/2/0/1/4/14598055/-4142/2/0/-4142/2/0</vt:lpwstr>
  </property>
  <property fmtid="{D5CDD505-2E9C-101B-9397-08002B2CF9AE}" pid="22" name="Heading 3">
    <vt:lpwstr>0/0/-1/0/-1/0/0/11/-1/0/-4142/0/Calibri/8210719</vt:lpwstr>
  </property>
  <property fmtid="{D5CDD505-2E9C-101B-9397-08002B2CF9AE}" pid="23" name="Heading 3Borders">
    <vt:lpwstr>-4142/2/0/-4142/2/0/-4142/2/0/1/-4138/14136213/-4142/2/0/-4142/2/0</vt:lpwstr>
  </property>
  <property fmtid="{D5CDD505-2E9C-101B-9397-08002B2CF9AE}" pid="24" name="Heading 4">
    <vt:lpwstr>0/0/-1/0/0/0/0/11/-1/0/-4142/0/Calibri/8210719</vt:lpwstr>
  </property>
  <property fmtid="{D5CDD505-2E9C-101B-9397-08002B2CF9AE}" pid="25" name="Heading 4Borders">
    <vt:lpwstr>-4142/2/0/-4142/2/0/-4142/2/0/-4142/2/0/-4142/2/0/-4142/2/0</vt:lpwstr>
  </property>
  <property fmtid="{D5CDD505-2E9C-101B-9397-08002B2CF9AE}" pid="26" name="Title">
    <vt:lpwstr>0/0/-1/0/0/0/0/18/0/0/-4142/0/Cambria/8210719</vt:lpwstr>
  </property>
  <property fmtid="{D5CDD505-2E9C-101B-9397-08002B2CF9AE}" pid="27" name="TitleBorders">
    <vt:lpwstr>-4142/2/0/-4142/2/0/-4142/2/0/-4142/2/0/-4142/2/0/-4142/2/0</vt:lpwstr>
  </property>
</Properties>
</file>