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eruser\userdocs$\h088192\Desktop\"/>
    </mc:Choice>
  </mc:AlternateContent>
  <bookViews>
    <workbookView xWindow="0" yWindow="0" windowWidth="20490" windowHeight="8205" tabRatio="712" activeTab="1"/>
  </bookViews>
  <sheets>
    <sheet name="Read this first" sheetId="36" r:id="rId1"/>
    <sheet name="Customer numbers" sheetId="14" r:id="rId2"/>
    <sheet name="Billing and payment" sheetId="28" r:id="rId3"/>
    <sheet name="Disconnections for non-payment" sheetId="29" r:id="rId4"/>
    <sheet name="Reconnections" sheetId="30" r:id="rId5"/>
    <sheet name="Complaints" sheetId="31" r:id="rId6"/>
    <sheet name="Compensation payments" sheetId="32" r:id="rId7"/>
    <sheet name="Call centre performance" sheetId="33" r:id="rId8"/>
    <sheet name="Energy bill debt" sheetId="34" r:id="rId9"/>
    <sheet name="Hardship customers" sheetId="35" r:id="rId10"/>
  </sheets>
  <definedNames>
    <definedName name="_xlnm.Print_Area" localSheetId="2">'Billing and payment'!$A$2:$E$37</definedName>
    <definedName name="_xlnm.Print_Area" localSheetId="7">'Call centre performance'!$A$2:$E$12</definedName>
    <definedName name="_xlnm.Print_Area" localSheetId="6">'Compensation payments'!$A$2:$E$13</definedName>
    <definedName name="_xlnm.Print_Area" localSheetId="5">Complaints!$A$2:$E$38</definedName>
    <definedName name="_xlnm.Print_Area" localSheetId="1">'Customer numbers'!$A$1:$E$17</definedName>
    <definedName name="_xlnm.Print_Area" localSheetId="3">'Disconnections for non-payment'!$A$2:$E$21</definedName>
    <definedName name="_xlnm.Print_Area" localSheetId="8">'Energy bill debt'!$A$2:$E$19</definedName>
    <definedName name="_xlnm.Print_Area" localSheetId="9">'Hardship customers'!$A$2:$E$25</definedName>
    <definedName name="_xlnm.Print_Area" localSheetId="0">'Read this first'!$A$1:$B$15</definedName>
    <definedName name="_xlnm.Print_Area" localSheetId="4">Reconnections!$A$2:$E$25</definedName>
  </definedNames>
  <calcPr calcId="162913"/>
</workbook>
</file>

<file path=xl/calcChain.xml><?xml version="1.0" encoding="utf-8"?>
<calcChain xmlns="http://schemas.openxmlformats.org/spreadsheetml/2006/main">
  <c r="C6" i="14" l="1"/>
  <c r="D11" i="33" l="1"/>
  <c r="D8" i="33"/>
  <c r="A2" i="35" l="1"/>
  <c r="A2" i="34"/>
  <c r="A2" i="33"/>
  <c r="A2" i="32"/>
  <c r="D36" i="31"/>
  <c r="D34" i="31"/>
  <c r="D31" i="31"/>
  <c r="D29" i="31"/>
  <c r="D27" i="31"/>
  <c r="D25" i="31"/>
  <c r="D23" i="31"/>
  <c r="D21" i="31"/>
  <c r="D19" i="31"/>
  <c r="D17" i="31"/>
  <c r="D15" i="31"/>
  <c r="D13" i="31"/>
  <c r="D11" i="31"/>
  <c r="D9" i="31"/>
  <c r="A2" i="31"/>
  <c r="D23" i="30"/>
  <c r="D21" i="30"/>
  <c r="D19" i="30"/>
  <c r="D17" i="30"/>
  <c r="D15" i="30"/>
  <c r="D13" i="30"/>
  <c r="D11" i="30"/>
  <c r="D9" i="30"/>
  <c r="D7" i="30"/>
  <c r="A2" i="30"/>
  <c r="D17" i="29"/>
  <c r="D15" i="29"/>
  <c r="D13" i="29"/>
  <c r="D11" i="29"/>
  <c r="A2" i="29"/>
  <c r="A2" i="28"/>
  <c r="C11" i="14"/>
  <c r="D33" i="28" s="1"/>
  <c r="C8" i="14"/>
  <c r="D17" i="28" s="1"/>
  <c r="D9" i="29" l="1"/>
  <c r="D21" i="28"/>
  <c r="D23" i="28"/>
  <c r="D25" i="28"/>
  <c r="D7" i="29"/>
  <c r="D7" i="28"/>
  <c r="D31" i="28"/>
  <c r="D11" i="28"/>
  <c r="D13" i="28"/>
  <c r="D15" i="28"/>
</calcChain>
</file>

<file path=xl/comments1.xml><?xml version="1.0" encoding="utf-8"?>
<comments xmlns="http://schemas.openxmlformats.org/spreadsheetml/2006/main">
  <authors>
    <author>Ben Walker</author>
  </authors>
  <commentList>
    <comment ref="E35" authorId="0" shapeId="0">
      <text>
        <r>
          <rPr>
            <b/>
            <sz val="9"/>
            <color indexed="81"/>
            <rFont val="Tahoma"/>
            <family val="2"/>
          </rPr>
          <t>Ben Walker:</t>
        </r>
        <r>
          <rPr>
            <sz val="9"/>
            <color indexed="81"/>
            <rFont val="Tahoma"/>
            <family val="2"/>
          </rPr>
          <t xml:space="preserve">
Confirm</t>
        </r>
      </text>
    </comment>
  </commentList>
</comments>
</file>

<file path=xl/comments2.xml><?xml version="1.0" encoding="utf-8"?>
<comments xmlns="http://schemas.openxmlformats.org/spreadsheetml/2006/main">
  <authors>
    <author>Ben Walker</author>
  </authors>
  <commentList>
    <comment ref="E6" authorId="0" shapeId="0">
      <text>
        <r>
          <rPr>
            <b/>
            <sz val="9"/>
            <color indexed="81"/>
            <rFont val="Tahoma"/>
            <family val="2"/>
          </rPr>
          <t>Ben Walker:</t>
        </r>
        <r>
          <rPr>
            <sz val="9"/>
            <color indexed="81"/>
            <rFont val="Tahoma"/>
            <family val="2"/>
          </rPr>
          <t xml:space="preserve">
Compare/use the numbers from the 1/07 report to ERA
Breakdown by Month</t>
        </r>
      </text>
    </comment>
    <comment ref="E10" authorId="0" shapeId="0">
      <text>
        <r>
          <rPr>
            <b/>
            <sz val="9"/>
            <color indexed="81"/>
            <rFont val="Tahoma"/>
            <family val="2"/>
          </rPr>
          <t>Ben Walker:</t>
        </r>
        <r>
          <rPr>
            <sz val="9"/>
            <color indexed="81"/>
            <rFont val="Tahoma"/>
            <family val="2"/>
          </rPr>
          <t xml:space="preserve">
Compare/use the numbers from the 1/07 report to ERA
Breakdown by Month</t>
        </r>
      </text>
    </comment>
    <comment ref="E14" authorId="0" shapeId="0">
      <text>
        <r>
          <rPr>
            <b/>
            <sz val="9"/>
            <color indexed="81"/>
            <rFont val="Tahoma"/>
            <family val="2"/>
          </rPr>
          <t>Ben Walker:</t>
        </r>
        <r>
          <rPr>
            <sz val="9"/>
            <color indexed="81"/>
            <rFont val="Tahoma"/>
            <family val="2"/>
          </rPr>
          <t xml:space="preserve">
Compare/use the numbers from the 1/07 report to ERA
Breakdown by Month</t>
        </r>
      </text>
    </comment>
  </commentList>
</comments>
</file>

<file path=xl/comments3.xml><?xml version="1.0" encoding="utf-8"?>
<comments xmlns="http://schemas.openxmlformats.org/spreadsheetml/2006/main">
  <authors>
    <author>Ben Walker</author>
  </authors>
  <commentList>
    <comment ref="E6" authorId="0" shapeId="0">
      <text>
        <r>
          <rPr>
            <b/>
            <sz val="9"/>
            <color indexed="81"/>
            <rFont val="Tahoma"/>
            <family val="2"/>
          </rPr>
          <t>Ben Walker:</t>
        </r>
        <r>
          <rPr>
            <sz val="9"/>
            <color indexed="81"/>
            <rFont val="Tahoma"/>
            <family val="2"/>
          </rPr>
          <t xml:space="preserve">
Check the EBD sheet and check Pam's</t>
        </r>
      </text>
    </comment>
    <comment ref="E15" authorId="0" shapeId="0">
      <text>
        <r>
          <rPr>
            <b/>
            <sz val="9"/>
            <color indexed="81"/>
            <rFont val="Tahoma"/>
            <family val="2"/>
          </rPr>
          <t>Ben Walker:</t>
        </r>
        <r>
          <rPr>
            <sz val="9"/>
            <color indexed="81"/>
            <rFont val="Tahoma"/>
            <family val="2"/>
          </rPr>
          <t xml:space="preserve">
Confirm - check Pam's report/table</t>
        </r>
      </text>
    </comment>
  </commentList>
</comments>
</file>

<file path=xl/sharedStrings.xml><?xml version="1.0" encoding="utf-8"?>
<sst xmlns="http://schemas.openxmlformats.org/spreadsheetml/2006/main" count="551" uniqueCount="359">
  <si>
    <t>Description</t>
  </si>
  <si>
    <t xml:space="preserve">Number </t>
  </si>
  <si>
    <t>Percentage</t>
  </si>
  <si>
    <t>Basis of Reporting</t>
  </si>
  <si>
    <t>Reconnections</t>
  </si>
  <si>
    <t>Complaints</t>
  </si>
  <si>
    <t>Comments</t>
  </si>
  <si>
    <t>Indicator No.</t>
  </si>
  <si>
    <t>IndicatorNo.</t>
  </si>
  <si>
    <t>Comment</t>
  </si>
  <si>
    <t>IMPORTANT NOTICE FOR ELECTRICITY RETAIL LICENSEES</t>
  </si>
  <si>
    <t>Value ($)</t>
  </si>
  <si>
    <t>CCR 11</t>
  </si>
  <si>
    <t>CCR 1</t>
  </si>
  <si>
    <t>CCR 2</t>
  </si>
  <si>
    <t>CCR 3</t>
  </si>
  <si>
    <t>CCR 4</t>
  </si>
  <si>
    <t>CCR 5</t>
  </si>
  <si>
    <t>CCR 6</t>
  </si>
  <si>
    <t>CCR 7</t>
  </si>
  <si>
    <t>CCR 8</t>
  </si>
  <si>
    <t>CCR 9</t>
  </si>
  <si>
    <t>CCR 10</t>
  </si>
  <si>
    <t>CCR 12</t>
  </si>
  <si>
    <t>CCR 13</t>
  </si>
  <si>
    <t>CCR 14</t>
  </si>
  <si>
    <t>CCR 15</t>
  </si>
  <si>
    <t>CCR 16</t>
  </si>
  <si>
    <t>CCR 17</t>
  </si>
  <si>
    <t>CCR 18</t>
  </si>
  <si>
    <t>CCR 19</t>
  </si>
  <si>
    <t>CCR 20</t>
  </si>
  <si>
    <t>CCR 21</t>
  </si>
  <si>
    <t>CCR 22</t>
  </si>
  <si>
    <t>CCR 23</t>
  </si>
  <si>
    <t>CCR 24</t>
  </si>
  <si>
    <t>CCR 25</t>
  </si>
  <si>
    <t>CCR 26</t>
  </si>
  <si>
    <t>CCR 27</t>
  </si>
  <si>
    <t>CCR 28</t>
  </si>
  <si>
    <t>CCR 29</t>
  </si>
  <si>
    <t>CCR 30</t>
  </si>
  <si>
    <t>CCR 31</t>
  </si>
  <si>
    <t>CCR 32</t>
  </si>
  <si>
    <t>CCR 33</t>
  </si>
  <si>
    <t>CCR 34</t>
  </si>
  <si>
    <t>CCR 35</t>
  </si>
  <si>
    <t>CCR 36</t>
  </si>
  <si>
    <t>CCR 37</t>
  </si>
  <si>
    <t>CCR 38</t>
  </si>
  <si>
    <t>CCR 39</t>
  </si>
  <si>
    <t>CCR 40</t>
  </si>
  <si>
    <t>CCR 41</t>
  </si>
  <si>
    <t>CCR 42</t>
  </si>
  <si>
    <t>CCR 43</t>
  </si>
  <si>
    <t>CCR 44</t>
  </si>
  <si>
    <t>CCR 45</t>
  </si>
  <si>
    <t>CCR 46</t>
  </si>
  <si>
    <t>CCR 47</t>
  </si>
  <si>
    <t>CCR 48</t>
  </si>
  <si>
    <t>CCR 49</t>
  </si>
  <si>
    <t>CCR 50</t>
  </si>
  <si>
    <t>CCR 51</t>
  </si>
  <si>
    <t>CCR 52</t>
  </si>
  <si>
    <t>CCR 53</t>
  </si>
  <si>
    <t>CCR 54</t>
  </si>
  <si>
    <t>CCR 55</t>
  </si>
  <si>
    <t>CCR 56</t>
  </si>
  <si>
    <t>CCR 57</t>
  </si>
  <si>
    <t>CCR 58</t>
  </si>
  <si>
    <t>CCR 59</t>
  </si>
  <si>
    <t>CCR 60</t>
  </si>
  <si>
    <t>CCR 61</t>
  </si>
  <si>
    <t>CCR 62</t>
  </si>
  <si>
    <t>CCR 63</t>
  </si>
  <si>
    <t>CCR 64</t>
  </si>
  <si>
    <t>CCR 65</t>
  </si>
  <si>
    <t>CCR 66</t>
  </si>
  <si>
    <t>CCR 67</t>
  </si>
  <si>
    <t>CCR 68</t>
  </si>
  <si>
    <t>CCR 69</t>
  </si>
  <si>
    <t>CCR 70</t>
  </si>
  <si>
    <t>CCR 71</t>
  </si>
  <si>
    <t>CCR 72</t>
  </si>
  <si>
    <t>CCR 73</t>
  </si>
  <si>
    <t>CCR 74</t>
  </si>
  <si>
    <t>CCR 75</t>
  </si>
  <si>
    <t>CCR 76</t>
  </si>
  <si>
    <t>CCR 77</t>
  </si>
  <si>
    <t>CCR 78</t>
  </si>
  <si>
    <t>CCR 79</t>
  </si>
  <si>
    <t>CCR 80</t>
  </si>
  <si>
    <t>CCR 81</t>
  </si>
  <si>
    <t>CCR 82</t>
  </si>
  <si>
    <t>CCR 83</t>
  </si>
  <si>
    <t>CCR 84</t>
  </si>
  <si>
    <t>CCR 85</t>
  </si>
  <si>
    <t>CCR 86</t>
  </si>
  <si>
    <t>CCR 87</t>
  </si>
  <si>
    <t>CCR 88</t>
  </si>
  <si>
    <t>CCR 89</t>
  </si>
  <si>
    <t>CCR 90</t>
  </si>
  <si>
    <t>CCR 91</t>
  </si>
  <si>
    <t>CCR 92</t>
  </si>
  <si>
    <t>CCR 93</t>
  </si>
  <si>
    <t>CCR 94</t>
  </si>
  <si>
    <t>CCR 95</t>
  </si>
  <si>
    <t>CCR 96</t>
  </si>
  <si>
    <t>CCR 97</t>
  </si>
  <si>
    <t>CCR 98</t>
  </si>
  <si>
    <t>CCR 99</t>
  </si>
  <si>
    <t>CCR 100</t>
  </si>
  <si>
    <t>CCR 101</t>
  </si>
  <si>
    <t>CCR 102</t>
  </si>
  <si>
    <t>CCR 103</t>
  </si>
  <si>
    <t>CCR 104</t>
  </si>
  <si>
    <t>CCR 105</t>
  </si>
  <si>
    <t>CCR 106</t>
  </si>
  <si>
    <t>CCR 107</t>
  </si>
  <si>
    <t>CCR 108</t>
  </si>
  <si>
    <t>CCR 109</t>
  </si>
  <si>
    <t>CCR 110</t>
  </si>
  <si>
    <t>CCR 111</t>
  </si>
  <si>
    <t>CCR 112</t>
  </si>
  <si>
    <t>CCR 113</t>
  </si>
  <si>
    <t>CCR 114</t>
  </si>
  <si>
    <t>CCR 115</t>
  </si>
  <si>
    <t>CCR 116</t>
  </si>
  <si>
    <t>CCR 117</t>
  </si>
  <si>
    <t>CCR 118</t>
  </si>
  <si>
    <t>CCR 119</t>
  </si>
  <si>
    <t>CCR 120</t>
  </si>
  <si>
    <t>CCR 121</t>
  </si>
  <si>
    <t>Number</t>
  </si>
  <si>
    <t>CCR 122</t>
  </si>
  <si>
    <t>CCR 123</t>
  </si>
  <si>
    <t>CCR 124</t>
  </si>
  <si>
    <t>CCR 125</t>
  </si>
  <si>
    <t>CCR 126</t>
  </si>
  <si>
    <t>CCR 127</t>
  </si>
  <si>
    <t>CCR 128</t>
  </si>
  <si>
    <t>CCR 129</t>
  </si>
  <si>
    <t>CCR 130</t>
  </si>
  <si>
    <t>CCR 131</t>
  </si>
  <si>
    <t>CCR 132</t>
  </si>
  <si>
    <t>CCR 133</t>
  </si>
  <si>
    <t>CCR 134</t>
  </si>
  <si>
    <t>CCR 135</t>
  </si>
  <si>
    <t>CCR 136</t>
  </si>
  <si>
    <t>CCR 137</t>
  </si>
  <si>
    <t>CCR 138</t>
  </si>
  <si>
    <t>CCR 139</t>
  </si>
  <si>
    <t>CCR 140</t>
  </si>
  <si>
    <t>CCR 141</t>
  </si>
  <si>
    <t>CCR 142</t>
  </si>
  <si>
    <t>Total number of business customers repaying an energy bill debt as at 30 June.</t>
  </si>
  <si>
    <t>Average amount of energy bill debt for business customers as at 30 June.</t>
  </si>
  <si>
    <t>Total number of residential customers on a retailer's hardship program as at 30 June.</t>
  </si>
  <si>
    <t>Total number of residential customers who exited the hardship program during the reporting year.</t>
  </si>
  <si>
    <t>https://www.erawa.com.au/electricity/electricity-licensing/regulatory-guidelines</t>
  </si>
  <si>
    <t>Percentage of pre-payment meter customer disconnections.</t>
  </si>
  <si>
    <t>Not used.</t>
  </si>
  <si>
    <t>Total number of business customers that are subject to an instalment plan.</t>
  </si>
  <si>
    <t>Percentage of business customers that are subject to an instalment plan.</t>
  </si>
  <si>
    <t>Total number of business customers that have been granted additional time to pay a bill.</t>
  </si>
  <si>
    <t>Percentage of business customers that have been granted additional time to pay a bill.</t>
  </si>
  <si>
    <t>Percentage of business customers that have lodged security deposits in relation to their business customer account.</t>
  </si>
  <si>
    <t>Total number of business customers that have lodged security deposits in relation to their business customer account.</t>
  </si>
  <si>
    <t>Total number of business customers that have had their direct debit plans terminated.</t>
  </si>
  <si>
    <t>Percentage of business customers that have had their direct debit plans terminated.</t>
  </si>
  <si>
    <t>The number of pre-payment meter customers who have informed the retailer that the customer is experiencing payment difficulties or financial hardship.</t>
  </si>
  <si>
    <t>Total number of residential customers.</t>
  </si>
  <si>
    <r>
      <t xml:space="preserve">Total number of business </t>
    </r>
    <r>
      <rPr>
        <sz val="10"/>
        <rFont val="Arial"/>
        <family val="2"/>
      </rPr>
      <t>customers that are contestable customers.</t>
    </r>
  </si>
  <si>
    <t>Total number of business customers that are non-contestable customers.</t>
  </si>
  <si>
    <t>Total number of business customers.</t>
  </si>
  <si>
    <t>Total number of pre-payment meter customers.</t>
  </si>
  <si>
    <t>Total number of complaints received from residential customers, other than complaints received from pre-payment meter customers.</t>
  </si>
  <si>
    <t>Total number of complaints received from business customers, other than complaints received from pre-payment meter customers.</t>
  </si>
  <si>
    <t>Total number of payments made to customers under clause 14.1 of the Code of Conduct.</t>
  </si>
  <si>
    <t>Total number of payments made to customers under clause 14.2 of the Code of Conduct.</t>
  </si>
  <si>
    <t>Total amount paid to customers under clause 14.2 of the Code of Conduct.</t>
  </si>
  <si>
    <t>Total number of payments made to customers under clause 14.3 of the Code of Conduct.</t>
  </si>
  <si>
    <t>Total amount paid to customers under clause 14.3 of the Code of Conduct.</t>
  </si>
  <si>
    <t>Total number of telephone calls to a call centre of the retailer.</t>
  </si>
  <si>
    <t>Total number of telephone calls to a call centre answered by a call centre operator within 30 seconds.</t>
  </si>
  <si>
    <t>Percentage of telephone calls to a call centre answered by a call centre operator within 30 seconds.</t>
  </si>
  <si>
    <t>Average duration (in seconds) before a call is answered by a call centre operator.</t>
  </si>
  <si>
    <t>Total number of residential customers who are contestable customers.</t>
  </si>
  <si>
    <t>Total number of residential customers who are non-contestable customers.</t>
  </si>
  <si>
    <t>Total number of residential customers who are subject to an instalment plan.</t>
  </si>
  <si>
    <t>Percentage of residential accounts who are subject to an instalment plan.</t>
  </si>
  <si>
    <t>Total number of residential customers who have been granted additional time to pay a bill.</t>
  </si>
  <si>
    <t>Percentage of residential customers who have been granted additional time to pay a bill.</t>
  </si>
  <si>
    <t>Total number of business customers that have been issued with a bill outside the prescribed maximum timeframe.</t>
  </si>
  <si>
    <t>Total number of residential customers who have lodged security deposits in relation to their residential customer account.</t>
  </si>
  <si>
    <t>Percentage of residential customers who have lodged security deposits in relation to their residential customer account.</t>
  </si>
  <si>
    <t>Total number of residential customers who have had their direct debit plans terminated.</t>
  </si>
  <si>
    <t>Percentage of residential customers who have had their direct debit plans terminated.</t>
  </si>
  <si>
    <t>Total number of residential customers using Centrelink's Centrepay to pay their energy bill debt as at 30 June.</t>
  </si>
  <si>
    <t>Total number of residential customer disconnections for failure to pay a bill.</t>
  </si>
  <si>
    <t>Percentage of residential customer disconnections for failure to pay a bill.</t>
  </si>
  <si>
    <t>Total number of business customer disconnections for failure to pay a bill.</t>
  </si>
  <si>
    <t>Percentage of business customer disconnections for failure to pay a bill.</t>
  </si>
  <si>
    <t>Total number of residential customer disconnections involving customers who were the subject of an instalment plan.</t>
  </si>
  <si>
    <t>Percentage of residential customer disconnections involving customers who were the subject of an instalment plan.</t>
  </si>
  <si>
    <t>Total number of residential customer disconnections involving customers who were disconnected on at least 1 other occasion during the reporting year or the previous reporting year.</t>
  </si>
  <si>
    <t>Percentage of residential customer disconnections involving customers who were disconnected on at least 1 other occasion during the reporting year or the previous reporting year.</t>
  </si>
  <si>
    <t>Total number of residential customer disconnections involving customers who were the subject of a concession.</t>
  </si>
  <si>
    <t>Percentage of residential customer disconnections involving customers who were the subject of a concession.</t>
  </si>
  <si>
    <t>Total number of pre-payment meter customer disconnections.</t>
  </si>
  <si>
    <t>Total number of pre-payment meter customer disconnections involving pre-payment meter customers who the retailer identifies have been disconnected 2 or more times in any 1 month period for longer than 120 minutes on each occasion.</t>
  </si>
  <si>
    <t>Total number of residential customer reconnections requested by the retailer within 7 days of requesting the customer be disconnected.</t>
  </si>
  <si>
    <t>Percentage of residential customer reconnections requested by the retailer within 7 days of requesting the customer be disconnected.</t>
  </si>
  <si>
    <t>Total number of business customer reconnections requested by the retailer within 7 days of requesting the customer be disconnected.</t>
  </si>
  <si>
    <t>Percentage of business customer reconnections requested by the retailer within 7 days of requesting the customer be disconnected.</t>
  </si>
  <si>
    <t>Total number of residential customer reconnections within 7 days involving customers who were the subject of an instalment plan.</t>
  </si>
  <si>
    <t>Percentage of residential customer disconnections reconnected within 7 days involving customers who were the subject of an instalment plan.</t>
  </si>
  <si>
    <t>Total number of residential customer reconnections within 7 days involving customers who were reconnected on at least 1 other occasion during the reporting year or the previous reporting year.</t>
  </si>
  <si>
    <t>Percentage of residential customers disconnections reconnected within 7 days involving customers who were reconnected on at least 1 other occasion during the reporting year or the previous reporting year.</t>
  </si>
  <si>
    <t>Total number of residential customer reconnections within 7 days involving customers who were the subject of a concession.</t>
  </si>
  <si>
    <t>Percentage of residential customer disconnections reconnected within 7 days involving customers who were the subject of a concession.</t>
  </si>
  <si>
    <t xml:space="preserve">Total number of residential customer reconnections requested by the retailer after requesting the customer be disconnected (including those who were reconnected within 7 days). </t>
  </si>
  <si>
    <t xml:space="preserve">Percentage of residential customer reconnections requested by the retailer after requesting the customer be disconnected (including those who were reconnected within 7 days). </t>
  </si>
  <si>
    <t>Total number of residential customer reconnections requested by the retailer that were not reconnected within the prescribed timeframe.</t>
  </si>
  <si>
    <t>Percentage of residential customer reconnections requested by the retailer that were not reconnected within the prescribed timeframe.</t>
  </si>
  <si>
    <t>Total number of business customer reconnections requested by the retailer after requesting the customer be disconnected (including those who were reconnected within 7 days).</t>
  </si>
  <si>
    <t>Percentage of business customer reconnections requested by the retailer after requesting the customer be disconnected (including those who were reconnected within 7 days).</t>
  </si>
  <si>
    <t>Percentage of business customer reconnections requested by the retailer that were not reconnected within the prescribed timeframe.</t>
  </si>
  <si>
    <t>Total number of business customer reconnections requested by the retailer that were not reconnected within the prescribed timeframe.</t>
  </si>
  <si>
    <t>Total number of residential customer complaints that are billing/credit complaints.</t>
  </si>
  <si>
    <t>Percentage of residential customer complaints that are billing/credit complaints.</t>
  </si>
  <si>
    <t>Total number of business customer complaints that are billing/credit complaints.</t>
  </si>
  <si>
    <t>Percentage of business customer complaints that are billing/credit complaints.</t>
  </si>
  <si>
    <t>Total number of residential customer complaints that are transfer complaints.</t>
  </si>
  <si>
    <t>Percentage of residential customer complaints that are transfer complaints.</t>
  </si>
  <si>
    <t>Total number of business customer complaints that are transfer complaints.</t>
  </si>
  <si>
    <t>Percentage of business customer complaints that are transfer complaints.</t>
  </si>
  <si>
    <t>Total number of residential customer complaints that are marketing complaints (including complaints made directly to a retailer).</t>
  </si>
  <si>
    <t>Percentage of residential customer complaints that are marketing complaints (including complaints made directly to a retailer).</t>
  </si>
  <si>
    <t>Total number of business customer complaints that are marketing complaints (including complaints made directly to a retailer).</t>
  </si>
  <si>
    <t>Percentage of business customer complaints that are marketing complaints (including complaints made directly to a retailer).</t>
  </si>
  <si>
    <t>Total number of residential customer complaints that are other complaints.</t>
  </si>
  <si>
    <t>Percentage of residential customer complaints that are other complaints.</t>
  </si>
  <si>
    <t>Total number of business customer complaints that are other complaints.</t>
  </si>
  <si>
    <t>Percentage of business customer complaints that are other complaints.</t>
  </si>
  <si>
    <t>Total number of residential customer complaints concluded within 15 business days.</t>
  </si>
  <si>
    <t>Percentage of residential customer complaints concluded within 15 business days.</t>
  </si>
  <si>
    <t>Total number of residential customer complaints concluded within 20 business days.</t>
  </si>
  <si>
    <t>Percentage of residential customer complaints concluded within 20 business days.</t>
  </si>
  <si>
    <t>Total number of business customer complaints concluded within 15 business days.</t>
  </si>
  <si>
    <t>Percentage of business customer complaints concluded within 15 business days.</t>
  </si>
  <si>
    <t>Total number of business customer complaints concluded within 20 business days.</t>
  </si>
  <si>
    <t>Percentage of business customer complaints concluded within 20 business days.</t>
  </si>
  <si>
    <t>Total number of pre-payment meter customer complaints.</t>
  </si>
  <si>
    <t>Total number of pre-payment meter customer complaints concluded within 15 business days.</t>
  </si>
  <si>
    <t>Percentage of pre-payment meter customer complaints concluded within 15 business days.</t>
  </si>
  <si>
    <t>Total number of pre-payment meter customer complaints concluded within 20 business days.</t>
  </si>
  <si>
    <t>Percentage of pre-payment meter customer complaints concluded within 20 business days.</t>
  </si>
  <si>
    <t>Total amount paid to customers under clause 14.1 of the Code of Conduct.</t>
  </si>
  <si>
    <t>Total number of telephone calls to a call centre that are unanswered.</t>
  </si>
  <si>
    <t>Percentage of telephone calls to a call centre that are unanswered.</t>
  </si>
  <si>
    <t>Total number of residential customers (excluding hardship customers) repaying an energy bill debt as at 30 June.</t>
  </si>
  <si>
    <t>[Indicator CCR 117 moved to 'Billing and Payment' section].</t>
  </si>
  <si>
    <t>Average amount of energy bill debt for residential customers (excluding hardship customers) as at 30 June.</t>
  </si>
  <si>
    <t xml:space="preserve">Total number of residential customers (excluding hardship customers) with energy bill debt that is over $500 but less than $1,500 as at 30 June. </t>
  </si>
  <si>
    <t>Total number of residential customers (excluding hardship customers) with energy bill debt that is over $1,500 but less than $2,500 as at 30 June.</t>
  </si>
  <si>
    <t>Total number of residential customers (excluding hardship customers) with energy bill debt that is over $2,500 as at 30 June.</t>
  </si>
  <si>
    <t>Total number of residential customers (excluding hardship customers) who were subject to an instalment plan as at 30 June.</t>
  </si>
  <si>
    <t>Total number of residential customers (excluding hardship customers) who, during the reporting year, had their instalment plan cancelled by the retailer for non-payment.</t>
  </si>
  <si>
    <t>Total number of residential customers (excluding hardship customers) who, during the reporting year, successfully completed their instalment plan.</t>
  </si>
  <si>
    <t>Average energy bill debt of hardship customers as at 30 June.</t>
  </si>
  <si>
    <t>Total number of hardship customers who are the subject of a concession as at 30 June.</t>
  </si>
  <si>
    <t>Total number of residential customers denied access to the retailer's hardship program during the reporting year.</t>
  </si>
  <si>
    <t>Average energy bill debt (as at the time of entering the hardship program) for those hardship customers who entered the hardship program during the reporting year.</t>
  </si>
  <si>
    <t>Total number of hardship customers who entered the hardship program during the reporting year, with an energy bill debt (as at the time of entering the hardship program) that was between $0 and $500.</t>
  </si>
  <si>
    <t>Total number of hardship customers who entered the hardship program during the reporting year, with an energy bill debt (as at the time of entering the hardship program) that was over $500 but less than $1,500.</t>
  </si>
  <si>
    <t>Total number of hardship customers who entered the hardship program during the reporting year, with an energy bill debt (as at the time of entering the hardship program) that was over $1,500 but less than $2,500.</t>
  </si>
  <si>
    <t>Total number of hardship customers who entered the hardship program during the reporting year, with an energy bill debt (as at the time of entering the hardship program) that was $2,500 or more.</t>
  </si>
  <si>
    <t>Total number of hardship customers who were subject to an instalment plan (excluding those who make their payment plan payments using Centrepay) as at 30 June.</t>
  </si>
  <si>
    <t>Total number of hardship customers using Centrepay as at 30 June.</t>
  </si>
  <si>
    <t>Total number of residential customers who exited the hardship program during the reporting year, because they successfully completed the hardship program or exited the program by agreement with the retailer.</t>
  </si>
  <si>
    <t>Total number of residential customers who exited the hardship program during the reporting year, because they were excluded or removed from the hardship program for non-compliance.</t>
  </si>
  <si>
    <t>Total number of residential customers who exited the hardship program during the reporting year, because they switched, transferred or left the retailer.</t>
  </si>
  <si>
    <t>Total number of residential customers who successfully completed the hardship program, or exited by agreement with the retailer, during the reporting year or the previous reporting year, and who were subsequently disconnected during the reporting year for non-payment.</t>
  </si>
  <si>
    <t>Total number of residential customers who successfully completed the hardship program, or exited the program by agreement with the retailer, during the reporting year or the previous reporting year, and who were reconnected within 7 days of disconnection for non-payment.</t>
  </si>
  <si>
    <t>Customer numbers</t>
  </si>
  <si>
    <t>Total number of residential customers who have been issued with a bill outside the prescribed maximum timeframe and where the delay is due to fault on the part of the retailer.</t>
  </si>
  <si>
    <t>Percentage of residential customers who have been issued with a bill outside the prescribed maximum timeframe and where the delay is due to fault on the part of the retailer.</t>
  </si>
  <si>
    <t>Total number of residential customers who have been issued with a bill outside the prescribed maximum timeframe and where the delay is due to the retailer not receiving the billing data from the distributor.</t>
  </si>
  <si>
    <t>Percentage of residential customers who have been issued with a bill outside the prescribed maximum timeframe and where the delay is due to the retailer not receiving the billing data from the distributor.</t>
  </si>
  <si>
    <t>Percentage of business customers that have been issued with a bill outside the prescribed maximum timeframe.</t>
  </si>
  <si>
    <t>Disconnections for non-payment</t>
  </si>
  <si>
    <t>Compensation payments</t>
  </si>
  <si>
    <t>Call centre performance</t>
  </si>
  <si>
    <t>Energy bill debt</t>
  </si>
  <si>
    <t>Hardship customers</t>
  </si>
  <si>
    <t>Billing and payment</t>
  </si>
  <si>
    <t>Electricity Performance Reporting Datasheet - Retail Indicators</t>
  </si>
  <si>
    <t xml:space="preserve">  </t>
  </si>
  <si>
    <t xml:space="preserve">Some indicators require reporting to be on a per customer basis whereas others are on a per incident basis.  For example, indicator CCR 17 (Total number of residential customers who are subject to an instalment plan) should be reported on a per customer basis.  This means that if a customer was placed on an instalment plan more than once during a reporting year, the customer should only be counted once.   Indicator CCR 40 (Total number of residential customer disconnections for failure to pay a bill) should be reported on a per incident basis.  This means that if a customer is disconnected more than once during the reporting year, then each disconnection should be recorded separately.  </t>
  </si>
  <si>
    <r>
      <rPr>
        <b/>
        <sz val="10"/>
        <color rgb="FF000000"/>
        <rFont val="Arial"/>
        <family val="2"/>
        <scheme val="minor"/>
      </rPr>
      <t>As per section 4 of the handbook, retailers should complete the ‘number’ column in each worksheet as follows:</t>
    </r>
    <r>
      <rPr>
        <sz val="10"/>
        <color rgb="FF000000"/>
        <rFont val="Arial"/>
        <family val="2"/>
        <scheme val="minor"/>
      </rPr>
      <t xml:space="preserve">
</t>
    </r>
    <r>
      <rPr>
        <b/>
        <sz val="10"/>
        <color rgb="FF000000"/>
        <rFont val="Arial"/>
        <family val="2"/>
        <scheme val="minor"/>
      </rPr>
      <t>If the data is available:</t>
    </r>
    <r>
      <rPr>
        <sz val="10"/>
        <color rgb="FF000000"/>
        <rFont val="Arial"/>
        <family val="2"/>
        <scheme val="minor"/>
      </rPr>
      <t xml:space="preserve">
Enter the data
</t>
    </r>
    <r>
      <rPr>
        <b/>
        <sz val="10"/>
        <color rgb="FF000000"/>
        <rFont val="Arial"/>
        <family val="2"/>
        <scheme val="minor"/>
      </rPr>
      <t>If the activity did not occur:</t>
    </r>
    <r>
      <rPr>
        <sz val="10"/>
        <color rgb="FF000000"/>
        <rFont val="Arial"/>
        <family val="2"/>
        <scheme val="minor"/>
      </rPr>
      <t xml:space="preserve">
Enter '0'
For example, if the retailer supplied electricity to residential customers but did not place any residential customers on an instalment plan, the data for indicator CCR 17 should be ‘0’.
</t>
    </r>
    <r>
      <rPr>
        <b/>
        <sz val="10"/>
        <color rgb="FF000000"/>
        <rFont val="Arial"/>
        <family val="2"/>
        <scheme val="minor"/>
      </rPr>
      <t>If the activity is not applicable:</t>
    </r>
    <r>
      <rPr>
        <sz val="10"/>
        <color rgb="FF000000"/>
        <rFont val="Arial"/>
        <family val="2"/>
        <scheme val="minor"/>
      </rPr>
      <t xml:space="preserve">
Enter 'n/a'
For example, if the retailer did not supply electricity to residential customers, indicator CCR 17 should be marked ‘n/a’.
</t>
    </r>
    <r>
      <rPr>
        <b/>
        <sz val="10"/>
        <color rgb="FF000000"/>
        <rFont val="Arial"/>
        <family val="2"/>
        <scheme val="minor"/>
      </rPr>
      <t>If the data is unavailable:</t>
    </r>
    <r>
      <rPr>
        <sz val="10"/>
        <color rgb="FF000000"/>
        <rFont val="Arial"/>
        <family val="2"/>
        <scheme val="minor"/>
      </rPr>
      <t xml:space="preserve">
Leave the data cell blank. Add a comment in the ‘comments’ cell explaining why the data cannot be provided.
If the data shows a change of more than 10% compared to last year’s data, the retailer should include the likely reason(s) for the change in the ‘comments’ column.
</t>
    </r>
    <r>
      <rPr>
        <b/>
        <sz val="11"/>
        <color rgb="FF000000"/>
        <rFont val="Arial"/>
        <family val="2"/>
        <scheme val="minor"/>
      </rPr>
      <t xml:space="preserve">
</t>
    </r>
  </si>
  <si>
    <r>
      <t xml:space="preserve">Licensees should refer to the </t>
    </r>
    <r>
      <rPr>
        <i/>
        <sz val="12"/>
        <rFont val="Arial"/>
        <family val="2"/>
      </rPr>
      <t>Electricity Retail Licence Performance Reporting Handbook</t>
    </r>
    <r>
      <rPr>
        <sz val="12"/>
        <rFont val="Arial"/>
        <family val="2"/>
      </rPr>
      <t xml:space="preserve"> for information on the definitions of electricity retail indicators listed in these Datasheets.  The Handbook is available on the ERA website (see link below):</t>
    </r>
  </si>
  <si>
    <r>
      <t xml:space="preserve">Some indicators (shaded </t>
    </r>
    <r>
      <rPr>
        <sz val="10"/>
        <color rgb="FF00B0F0"/>
        <rFont val="Arial"/>
        <family val="2"/>
        <scheme val="minor"/>
      </rPr>
      <t>blue</t>
    </r>
    <r>
      <rPr>
        <sz val="10"/>
        <color rgb="FF000000"/>
        <rFont val="Arial"/>
        <family val="2"/>
        <scheme val="minor"/>
      </rPr>
      <t>) require a value as at 30 June.</t>
    </r>
    <r>
      <rPr>
        <shadow/>
        <sz val="10"/>
        <color rgb="FF92D050"/>
        <rFont val="Arial"/>
        <family val="2"/>
        <scheme val="minor"/>
      </rPr>
      <t xml:space="preserve">
</t>
    </r>
    <r>
      <rPr>
        <sz val="10"/>
        <color rgb="FF000000"/>
        <rFont val="Arial"/>
        <family val="2"/>
        <scheme val="minor"/>
      </rPr>
      <t xml:space="preserve">Some indicators (shaded </t>
    </r>
    <r>
      <rPr>
        <sz val="10"/>
        <color rgb="FF00B050"/>
        <rFont val="Arial"/>
        <family val="2"/>
        <scheme val="minor"/>
      </rPr>
      <t>green</t>
    </r>
    <r>
      <rPr>
        <sz val="10"/>
        <color rgb="FF000000"/>
        <rFont val="Arial"/>
        <family val="2"/>
        <scheme val="minor"/>
      </rPr>
      <t xml:space="preserve">) require a cumulative total value for the whole of the reporting year. </t>
    </r>
  </si>
  <si>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</si>
  <si>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t>Total number of pre-payment meter customers who have reverted to a standard meter within 3 months of meter installation or entering into a contract for the whole reporting year.</t>
  </si>
  <si>
    <t>Total number of pre-payment meter customers who have reverted to a standard meter for the whole reporting year.</t>
  </si>
  <si>
    <t xml:space="preserve"> </t>
  </si>
  <si>
    <t>Excludes calls where the caller terminates the call before 30 seconds</t>
  </si>
  <si>
    <r>
      <rPr>
        <sz val="9"/>
        <rFont val="Arial"/>
        <family val="2"/>
      </rPr>
      <t>Includes calls terminated by the caller earlier than 30 seconds
Our abandoned call rate has reduced significantly as;
1) We had a very poor performance in abandoned calls for a period in the prior reporting year for which a service remediation plan was put in place, with abandoned calls being a key focus, and
2) The reduction in calls due to COVID was very sudden, resulting in a period of the contact centre being over-staffed and as such saw abandoned call numbers fall sharply.</t>
    </r>
    <r>
      <rPr>
        <sz val="9"/>
        <color rgb="FFFF0000"/>
        <rFont val="Arial"/>
        <family val="2"/>
      </rPr>
      <t xml:space="preserve">
</t>
    </r>
  </si>
  <si>
    <t>2019-07</t>
  </si>
  <si>
    <t>2019-08</t>
  </si>
  <si>
    <t>2019-09</t>
  </si>
  <si>
    <t>2019-10</t>
  </si>
  <si>
    <t>2019-11</t>
  </si>
  <si>
    <t>2019-12</t>
  </si>
  <si>
    <t>2020-01</t>
  </si>
  <si>
    <t>2020-02</t>
  </si>
  <si>
    <t>2020-03</t>
  </si>
  <si>
    <t>2020-04</t>
  </si>
  <si>
    <t>2020-05</t>
  </si>
  <si>
    <t>2020-06</t>
  </si>
  <si>
    <t>Business</t>
  </si>
  <si>
    <t>Residential</t>
  </si>
  <si>
    <t>Bank</t>
  </si>
  <si>
    <t>Credit Card</t>
  </si>
  <si>
    <t>20 customers were disonnected in error for a duration less than an hour.  The majority of the disconnection were caused by process errors with 8 intitiated by customers applying for the incorrect address, moving out the current occupant.</t>
  </si>
  <si>
    <t>Refer CCR72 and CCR86</t>
  </si>
  <si>
    <t>All complaints relate to MyPower or receiving NPS or satisfaction surveys</t>
  </si>
  <si>
    <t>30 complaints were the attributed to fees, charges and stimulus payments.</t>
  </si>
  <si>
    <t>Refer CCR72 and CCR86
21 complaints were associated with self service</t>
  </si>
  <si>
    <t>Extensive training has continued this year to ensure all customer dissatisfaction is recorded.  In addition, feedback capability has been added to the Horizon Power app and NPS survey results making it easier for customers to express disatisfaction from self service channels.</t>
  </si>
  <si>
    <t>Combined total of customers granted additional time to pay through instalment plans and/or payment extension during the reporting year.  One off payment extensions for current debt were granted to 5423 customers, an increase from 3848 in the 2018/19 reporting year.  The increase in one off extension are the result of 180 day extensions applied to accounts during the COVID-19 moratorium on disconnections.</t>
  </si>
  <si>
    <t>There was a slight decrease in instalments plans due to COVID-19 moratorium where customers opted for a 180 day one off payment extension. Refer CCR19</t>
  </si>
  <si>
    <t>Combined total of customers granted additional time to pay through instalment plans and/or payment extension during the reporting year.  One off payment extensions for current debt were granted to 940 customers, an increase from 488 in the 2018/19 reporting year. The increase in one off extension are the result of 180 day payment extensions applied to accounts during the COVID-19 moratorium on disconnections.</t>
  </si>
  <si>
    <t>Disconnections did not occur from March to May under the initial COVID-19 disconnection moratorium</t>
  </si>
  <si>
    <t>Refer CCR19</t>
  </si>
  <si>
    <t>Refer CCR27</t>
  </si>
  <si>
    <t>Refer CCR19 and CCR27</t>
  </si>
  <si>
    <t>Refer CCR1</t>
  </si>
  <si>
    <t>Refer CCR40</t>
  </si>
  <si>
    <t>refer CCR131</t>
  </si>
  <si>
    <t>This reporting year has focussed on improvements in hardship identification and management including those that only have current debt and do not have energy debt</t>
  </si>
  <si>
    <t>Customers registered as experiencing hardship and finalised their account</t>
  </si>
  <si>
    <t>Criteria has been adjusted to add hardship indicators for a full year and only removed if a customer clears their debt</t>
  </si>
  <si>
    <t xml:space="preserve">Advised as Type 2 Breach to the ERA </t>
  </si>
  <si>
    <t>Direct Debit uptake has increased significantly over the last year, with a corresponding increase in the number of dishonours</t>
  </si>
  <si>
    <t>Horizon Power has been proactive in informing and assisting customers to register for Centrepay (with their consent).  This process has seen a very positive increase in Centrepay users</t>
  </si>
  <si>
    <t>Disconnections for non payment ceased from March with Covid.</t>
  </si>
  <si>
    <t>One customer was identified as being in financial hardship.  Those in payment difficulties are not recorded, however assistance is provided with energy credit or increased emergency credit.</t>
  </si>
  <si>
    <t>Refer CCR72
220 complaints were associated with self service.  The main contributers are IT system issues that caused gaps in the display of the usage data and customers experiencing difficulties registering for self service systems (the App and MyAccount portal).  The remainder of complaints are a combination of the quality of service and services</t>
  </si>
  <si>
    <t xml:space="preserve">There are three contributory factors we have seen to the reduction of inbound calls;
1) Uptake of Customer self-service due to increased Portal and App functionality
2) Improvements to a number of processes to reduce the customer need to call
3) During COVID-19 we have ceased de-energising customers which has resulted in a sharp drop in call volumes, seeing up to 40% less calls in some months compared to same time last year.  
</t>
  </si>
  <si>
    <t>Excluded from this count are 307 vacant government premises placed on a government tariff and recorded as business customers as at Jun30.  As tennants move in these will revert to residential status.</t>
  </si>
  <si>
    <t xml:space="preserve">The slight reduction from the last reporting year is due to customers closing their account and moving out. </t>
  </si>
  <si>
    <t xml:space="preserve">The 1085 business customers whose energy use is above the small use threshold are excluded from these figures  </t>
  </si>
  <si>
    <t>Previous reporting  years did not capture the average energy debt as at the 30th June (energy debt being debt greater than 90 days)  and our systems were not able to provide the retrospective figures.  System improvements  to capture energy billed debt as at the 30th June each year and exclude total debt is likely to be the reason for the higher average amount this year.</t>
  </si>
  <si>
    <t>Attempts were made to  contact all of these customers.  Refer CCR39</t>
  </si>
  <si>
    <t>Last reporting year the 117 complaints that were originally reported were associated with customers transferring from one premise to another.  After HP were advised that transfer complaints only relate to customer churn, these complaints were re-categorised and updated figures provided to the ERA.</t>
  </si>
  <si>
    <t>Payments under this clause are $60 for each day the reconncection is late, up to a maximum of $300.  This reporting year payments varied from $60 to $300 were last reporting year all 6 reconnections were completed within a single day and each customer received a payment of  $60.</t>
  </si>
  <si>
    <t>All but 2 customer accounts that were not connected within the 7 day period have since closed their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</si>
</sst>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quot;$&quot;#,##0"/>
    <numFmt numFmtId="167" formatCode="_-[$$-C09]* #,##0.00_-;\-[$$-C09]* #,##0.00_-;_-[$$-C09]* &quot;-&quot;??_-;_-@_-"/>
    <numFmt numFmtId="168" formatCode="_-[$$-C09]* #,##0_-;\-[$$-C09]* #,##0_-;_-[$$-C09]* &quot;-&quot;_-;_-@_-"/>
  </numFmts>
  <fonts count="43" x14ac:knownFonts="1">
    <font>
      <sz val="11"/>
      <color theme="1"/>
      <name val="Arial"/>
      <family val="2"/>
      <scheme val="minor"/>
    </font>
    <font>
      <b/>
      <sz val="10"/>
      <name val="Arial"/>
      <family val="2"/>
    </font>
    <font>
      <sz val="9"/>
      <name val="Arial"/>
      <family val="2"/>
    </font>
    <font>
      <sz val="8"/>
      <name val="Arial"/>
      <family val="2"/>
    </font>
    <font>
      <sz val="10"/>
      <name val="Arial"/>
      <family val="2"/>
    </font>
    <font>
      <sz val="10"/>
      <color rgb="FFFF0000"/>
      <name val="Arial"/>
      <family val="2"/>
    </font>
    <font>
      <sz val="10"/>
      <color theme="0"/>
      <name val="Arial"/>
      <family val="2"/>
    </font>
    <font>
      <b/>
      <sz val="16"/>
      <color theme="0"/>
      <name val="Arial"/>
      <family val="2"/>
    </font>
    <font>
      <u/>
      <sz val="10"/>
      <color theme="10"/>
      <name val="Arial"/>
      <family val="2"/>
    </font>
    <font>
      <strike/>
      <sz val="10"/>
      <name val="Arial"/>
      <family val="2"/>
    </font>
    <font>
      <i/>
      <sz val="10"/>
      <name val="Arial"/>
      <family val="2"/>
    </font>
    <font>
      <sz val="10"/>
      <name val="Arial"/>
      <family val="2"/>
    </font>
    <font>
      <sz val="12"/>
      <name val="Arial"/>
      <family val="2"/>
    </font>
    <font>
      <i/>
      <sz val="12"/>
      <name val="Arial"/>
      <family val="2"/>
    </font>
    <font>
      <b/>
      <sz val="18"/>
      <color theme="4"/>
      <name val="Arial"/>
      <family val="2"/>
      <scheme val="minor"/>
    </font>
    <font>
      <b/>
      <sz val="16"/>
      <color theme="4"/>
      <name val="Arial"/>
      <family val="2"/>
      <scheme val="minor"/>
    </font>
    <font>
      <i/>
      <sz val="14"/>
      <color theme="4"/>
      <name val="Arial"/>
      <family val="2"/>
      <scheme val="minor"/>
    </font>
    <font>
      <i/>
      <sz val="13"/>
      <color theme="4"/>
      <name val="Arial"/>
      <family val="2"/>
      <scheme val="minor"/>
    </font>
    <font>
      <b/>
      <sz val="22"/>
      <color theme="4"/>
      <name val="Arial"/>
      <family val="2"/>
      <scheme val="minor"/>
    </font>
    <font>
      <b/>
      <sz val="10"/>
      <color theme="1"/>
      <name val="Arial"/>
      <family val="2"/>
      <scheme val="minor"/>
    </font>
    <font>
      <sz val="14"/>
      <color theme="1"/>
      <name val="Arial"/>
      <family val="2"/>
      <scheme val="minor"/>
    </font>
    <font>
      <sz val="10"/>
      <color theme="1"/>
      <name val="Arial"/>
      <family val="2"/>
      <scheme val="minor"/>
    </font>
    <font>
      <b/>
      <sz val="10"/>
      <color rgb="FFFFFFFF"/>
      <name val="Arial"/>
      <family val="2"/>
      <scheme val="minor"/>
    </font>
    <font>
      <sz val="10"/>
      <color rgb="FF92D050"/>
      <name val="Arial"/>
      <family val="2"/>
    </font>
    <font>
      <sz val="10"/>
      <color rgb="FF00B0F0"/>
      <name val="Arial"/>
      <family val="2"/>
    </font>
    <font>
      <b/>
      <sz val="12"/>
      <name val="Arial"/>
      <family val="2"/>
    </font>
    <font>
      <b/>
      <sz val="11"/>
      <color rgb="FF000000"/>
      <name val="Arial"/>
      <family val="2"/>
      <scheme val="minor"/>
    </font>
    <font>
      <b/>
      <sz val="10"/>
      <color rgb="FF000000"/>
      <name val="Arial"/>
      <family val="2"/>
      <scheme val="minor"/>
    </font>
    <font>
      <sz val="10"/>
      <color rgb="FF000000"/>
      <name val="Arial"/>
      <family val="2"/>
      <scheme val="minor"/>
    </font>
    <font>
      <sz val="11"/>
      <color rgb="FF000000"/>
      <name val="Arial"/>
      <family val="2"/>
      <scheme val="minor"/>
    </font>
    <font>
      <shadow/>
      <sz val="10"/>
      <color rgb="FF92D050"/>
      <name val="Arial"/>
      <family val="2"/>
      <scheme val="minor"/>
    </font>
    <font>
      <sz val="10"/>
      <color rgb="FF00B0F0"/>
      <name val="Arial"/>
      <family val="2"/>
      <scheme val="minor"/>
    </font>
    <font>
      <sz val="10"/>
      <color rgb="FF00B050"/>
      <name val="Arial"/>
      <family val="2"/>
      <scheme val="minor"/>
    </font>
    <font>
      <b/>
      <sz val="11"/>
      <color theme="1"/>
      <name val="Arial"/>
      <family val="2"/>
      <scheme val="minor"/>
    </font>
    <font>
      <sz val="11"/>
      <color rgb="FFFF0000"/>
      <name val="Arial"/>
      <family val="2"/>
      <scheme val="minor"/>
    </font>
    <font>
      <sz val="11"/>
      <name val="Arial"/>
      <family val="2"/>
      <scheme val="minor"/>
    </font>
    <font>
      <sz val="10"/>
      <color rgb="FF000000"/>
      <name val="Arial"/>
      <family val="2"/>
    </font>
    <font>
      <sz val="9"/>
      <color rgb="FF000000"/>
      <name val="Arial"/>
      <family val="2"/>
    </font>
    <font>
      <sz val="9"/>
      <color rgb="FFFF0000"/>
      <name val="Arial"/>
      <family val="2"/>
    </font>
    <font>
      <sz val="9"/>
      <color indexed="81"/>
      <name val="Tahoma"/>
      <family val="2"/>
    </font>
    <font>
      <b/>
      <sz val="9"/>
      <color indexed="81"/>
      <name val="Tahoma"/>
      <family val="2"/>
    </font>
    <font>
      <u/>
      <sz val="11"/>
      <color theme="1"/>
      <name val="Arial"/>
      <family val="2"/>
      <scheme val="minor"/>
    </font>
    <font>
      <sz val="11"/>
      <color theme="1"/>
      <name val="Arial"/>
      <family val="2"/>
      <scheme val="minor"/>
    </font>
  </fonts>
  <fills count="14">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theme="1"/>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00B0F0"/>
        <bgColor indexed="64"/>
      </patternFill>
    </fill>
  </fills>
  <borders count="32">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4"/>
      </left>
      <right style="thin">
        <color theme="4"/>
      </right>
      <top style="thin">
        <color theme="4"/>
      </top>
      <bottom style="thin">
        <color theme="4"/>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8">
    <xf numFmtId="0" fontId="0" fillId="0" borderId="0" applyNumberFormat="0" applyFill="0" applyBorder="0" applyProtection="0"/>
    <xf numFmtId="0" fontId="8" fillId="0" borderId="0" applyNumberFormat="0" applyFill="0" applyBorder="0" applyAlignment="0" applyProtection="0"/>
    <xf numFmtId="4" fontId="11" fillId="0" borderId="0" applyFont="0" applyFill="0" applyBorder="0" applyAlignment="0" applyProtection="0"/>
    <xf numFmtId="3"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8" fillId="0" borderId="0" applyNumberFormat="0" applyFill="0" applyBorder="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Protection="0"/>
    <xf numFmtId="0" fontId="17" fillId="0" borderId="0" applyNumberFormat="0" applyFill="0" applyBorder="0" applyProtection="0"/>
    <xf numFmtId="0" fontId="19" fillId="0" borderId="0" applyNumberFormat="0" applyFill="0" applyBorder="0" applyProtection="0"/>
    <xf numFmtId="0" fontId="20" fillId="0" borderId="0" applyNumberFormat="0" applyFill="0" applyAlignment="0" applyProtection="0"/>
    <xf numFmtId="0" fontId="21" fillId="0" borderId="0" applyNumberFormat="0" applyFill="0" applyBorder="0" applyProtection="0"/>
    <xf numFmtId="0" fontId="21" fillId="0" borderId="25" applyNumberFormat="0" applyFill="0" applyProtection="0"/>
    <xf numFmtId="0" fontId="22" fillId="11" borderId="25" applyNumberFormat="0" applyProtection="0"/>
    <xf numFmtId="0" fontId="19" fillId="0" borderId="25" applyNumberFormat="0" applyFill="0" applyProtection="0"/>
    <xf numFmtId="9" fontId="42" fillId="0" borderId="0" applyFont="0" applyFill="0" applyBorder="0" applyAlignment="0" applyProtection="0"/>
  </cellStyleXfs>
  <cellXfs count="166">
    <xf numFmtId="0" fontId="0" fillId="0" borderId="0" xfId="0"/>
    <xf numFmtId="10" fontId="2" fillId="0" borderId="2" xfId="0" applyNumberFormat="1" applyFont="1" applyFill="1" applyBorder="1" applyAlignment="1" applyProtection="1">
      <alignment horizontal="left" vertical="center" wrapText="1"/>
      <protection locked="0"/>
    </xf>
    <xf numFmtId="10" fontId="2" fillId="0" borderId="3" xfId="0" applyNumberFormat="1" applyFont="1" applyFill="1" applyBorder="1" applyAlignment="1" applyProtection="1">
      <alignment horizontal="left" vertical="center" wrapText="1"/>
      <protection locked="0"/>
    </xf>
    <xf numFmtId="10" fontId="4" fillId="2" borderId="8" xfId="0" applyNumberFormat="1" applyFont="1" applyFill="1" applyBorder="1" applyAlignment="1" applyProtection="1">
      <alignment vertical="center" wrapText="1"/>
    </xf>
    <xf numFmtId="2" fontId="2" fillId="0" borderId="2" xfId="0" applyNumberFormat="1" applyFont="1" applyFill="1" applyBorder="1" applyAlignment="1" applyProtection="1">
      <alignment horizontal="left" vertical="center" wrapText="1"/>
      <protection locked="0"/>
    </xf>
    <xf numFmtId="2" fontId="2" fillId="0" borderId="3" xfId="0" applyNumberFormat="1" applyFont="1" applyFill="1" applyBorder="1" applyAlignment="1" applyProtection="1">
      <alignment horizontal="left" vertical="center" wrapText="1"/>
      <protection locked="0"/>
    </xf>
    <xf numFmtId="0" fontId="1" fillId="3" borderId="7" xfId="0" applyFont="1" applyFill="1" applyBorder="1" applyAlignment="1" applyProtection="1">
      <alignment horizontal="center" vertical="center" wrapText="1"/>
    </xf>
    <xf numFmtId="0" fontId="4" fillId="0" borderId="0" xfId="0" applyFont="1" applyBorder="1" applyAlignment="1" applyProtection="1">
      <alignment horizontal="justify" vertical="center" wrapText="1"/>
    </xf>
    <xf numFmtId="1" fontId="4" fillId="0" borderId="0" xfId="0" applyNumberFormat="1" applyFont="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1" fillId="3" borderId="8" xfId="0" applyFont="1" applyFill="1" applyBorder="1" applyAlignment="1" applyProtection="1">
      <alignment horizontal="center" vertical="center" wrapText="1"/>
    </xf>
    <xf numFmtId="0" fontId="4" fillId="0" borderId="4" xfId="0" applyFont="1" applyBorder="1" applyAlignment="1" applyProtection="1">
      <alignment vertical="center" wrapText="1"/>
    </xf>
    <xf numFmtId="0" fontId="4" fillId="0" borderId="4" xfId="0" applyFont="1" applyBorder="1" applyAlignment="1" applyProtection="1">
      <alignment horizontal="left" vertical="center" wrapText="1"/>
    </xf>
    <xf numFmtId="0" fontId="4" fillId="0" borderId="4" xfId="0" applyFont="1" applyBorder="1" applyAlignment="1" applyProtection="1">
      <alignment horizontal="justify" vertical="center" wrapText="1"/>
    </xf>
    <xf numFmtId="165" fontId="4" fillId="7" borderId="8" xfId="0" applyNumberFormat="1" applyFont="1" applyFill="1" applyBorder="1" applyAlignment="1" applyProtection="1">
      <alignment vertical="center" wrapText="1"/>
    </xf>
    <xf numFmtId="10" fontId="4" fillId="7" borderId="8" xfId="0" applyNumberFormat="1" applyFont="1" applyFill="1" applyBorder="1" applyAlignment="1" applyProtection="1">
      <alignment vertical="center" wrapText="1"/>
    </xf>
    <xf numFmtId="164" fontId="4" fillId="8" borderId="8" xfId="0" applyNumberFormat="1" applyFont="1" applyFill="1" applyBorder="1" applyAlignment="1" applyProtection="1">
      <alignment vertical="center" wrapText="1"/>
    </xf>
    <xf numFmtId="165" fontId="4" fillId="8" borderId="9" xfId="0" applyNumberFormat="1" applyFont="1" applyFill="1" applyBorder="1" applyAlignment="1" applyProtection="1">
      <alignment vertical="center" wrapText="1"/>
    </xf>
    <xf numFmtId="0" fontId="1" fillId="3" borderId="8" xfId="0" applyFont="1" applyFill="1" applyBorder="1" applyAlignment="1" applyProtection="1">
      <alignment horizontal="center" vertical="center" wrapText="1"/>
    </xf>
    <xf numFmtId="0" fontId="4" fillId="0" borderId="0" xfId="0" applyFont="1"/>
    <xf numFmtId="1" fontId="4" fillId="7" borderId="8" xfId="0" applyNumberFormat="1" applyFont="1" applyFill="1" applyBorder="1" applyAlignment="1" applyProtection="1">
      <alignment horizontal="center" vertical="center" wrapText="1"/>
      <protection locked="0"/>
    </xf>
    <xf numFmtId="0" fontId="4" fillId="0" borderId="8" xfId="0" applyFont="1" applyBorder="1" applyAlignment="1" applyProtection="1">
      <alignment vertical="center" wrapText="1"/>
    </xf>
    <xf numFmtId="0" fontId="1" fillId="3" borderId="8"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left" vertical="center" wrapText="1"/>
      <protection locked="0"/>
    </xf>
    <xf numFmtId="0" fontId="0" fillId="0" borderId="0" xfId="0" applyBorder="1"/>
    <xf numFmtId="1"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vertical="center" wrapText="1"/>
    </xf>
    <xf numFmtId="1" fontId="4" fillId="7" borderId="9" xfId="0" applyNumberFormat="1" applyFont="1" applyFill="1" applyBorder="1" applyAlignment="1" applyProtection="1">
      <alignment horizontal="center" vertical="center" wrapText="1"/>
      <protection locked="0"/>
    </xf>
    <xf numFmtId="0" fontId="4" fillId="0" borderId="8" xfId="0" applyFont="1" applyBorder="1" applyAlignment="1">
      <alignment horizontal="left" vertical="center" wrapText="1"/>
    </xf>
    <xf numFmtId="0" fontId="4" fillId="0" borderId="0" xfId="0" applyFont="1" applyFill="1" applyBorder="1" applyAlignment="1" applyProtection="1">
      <alignment vertical="center"/>
    </xf>
    <xf numFmtId="0" fontId="0" fillId="0" borderId="0" xfId="0" applyAlignment="1">
      <alignment horizontal="left"/>
    </xf>
    <xf numFmtId="0" fontId="7" fillId="5" borderId="0" xfId="0" applyFont="1" applyFill="1" applyAlignment="1">
      <alignment horizontal="center" vertical="center"/>
    </xf>
    <xf numFmtId="3" fontId="4" fillId="7" borderId="8" xfId="0" applyNumberFormat="1" applyFont="1" applyFill="1" applyBorder="1" applyAlignment="1" applyProtection="1">
      <alignment vertical="center" wrapText="1"/>
      <protection locked="0"/>
    </xf>
    <xf numFmtId="166" fontId="4" fillId="10" borderId="8" xfId="0" applyNumberFormat="1" applyFont="1" applyFill="1" applyBorder="1" applyAlignment="1" applyProtection="1">
      <alignment vertical="center" wrapText="1"/>
    </xf>
    <xf numFmtId="3" fontId="4" fillId="0" borderId="8" xfId="0" applyNumberFormat="1" applyFont="1" applyBorder="1" applyAlignment="1" applyProtection="1">
      <alignment vertical="center" wrapText="1"/>
      <protection locked="0"/>
    </xf>
    <xf numFmtId="3" fontId="4" fillId="0" borderId="17" xfId="0" applyNumberFormat="1" applyFont="1" applyBorder="1" applyAlignment="1" applyProtection="1">
      <alignment vertical="center" wrapText="1"/>
      <protection locked="0"/>
    </xf>
    <xf numFmtId="3" fontId="4" fillId="8" borderId="17" xfId="0" applyNumberFormat="1" applyFont="1" applyFill="1" applyBorder="1" applyAlignment="1" applyProtection="1">
      <alignment vertical="center" wrapText="1"/>
    </xf>
    <xf numFmtId="3" fontId="4" fillId="0" borderId="17" xfId="0" applyNumberFormat="1" applyFont="1" applyFill="1" applyBorder="1" applyAlignment="1" applyProtection="1">
      <alignment vertical="center" wrapText="1"/>
      <protection locked="0"/>
    </xf>
    <xf numFmtId="3" fontId="4" fillId="0" borderId="9" xfId="0" applyNumberFormat="1" applyFont="1" applyBorder="1" applyAlignment="1" applyProtection="1">
      <alignment vertical="center" wrapText="1"/>
      <protection locked="0"/>
    </xf>
    <xf numFmtId="3" fontId="4" fillId="2" borderId="8" xfId="0" applyNumberFormat="1" applyFont="1" applyFill="1" applyBorder="1" applyAlignment="1" applyProtection="1">
      <alignment vertical="center" wrapText="1"/>
    </xf>
    <xf numFmtId="164" fontId="0" fillId="0" borderId="0" xfId="0" applyNumberFormat="1"/>
    <xf numFmtId="3" fontId="4" fillId="0" borderId="8" xfId="0" applyNumberFormat="1" applyFont="1" applyFill="1" applyBorder="1" applyAlignment="1" applyProtection="1">
      <alignment vertical="center" wrapText="1"/>
    </xf>
    <xf numFmtId="3" fontId="4" fillId="6" borderId="8" xfId="0" applyNumberFormat="1" applyFont="1" applyFill="1" applyBorder="1" applyAlignment="1" applyProtection="1">
      <alignment horizontal="left" vertical="center" wrapText="1"/>
    </xf>
    <xf numFmtId="3" fontId="4" fillId="2" borderId="9" xfId="0" applyNumberFormat="1" applyFont="1" applyFill="1" applyBorder="1" applyAlignment="1" applyProtection="1">
      <alignment vertical="center" wrapText="1"/>
    </xf>
    <xf numFmtId="3" fontId="4" fillId="0" borderId="8" xfId="0" applyNumberFormat="1" applyFont="1" applyFill="1" applyBorder="1" applyAlignment="1" applyProtection="1">
      <alignment vertical="center" wrapText="1"/>
      <protection locked="0"/>
    </xf>
    <xf numFmtId="3" fontId="4" fillId="6" borderId="8" xfId="0" applyNumberFormat="1" applyFont="1" applyFill="1" applyBorder="1" applyAlignment="1" applyProtection="1">
      <alignment vertical="center" wrapText="1"/>
      <protection locked="0"/>
    </xf>
    <xf numFmtId="3" fontId="4" fillId="6" borderId="9" xfId="0" applyNumberFormat="1" applyFont="1" applyFill="1" applyBorder="1" applyAlignment="1" applyProtection="1">
      <alignment vertical="center" wrapText="1"/>
      <protection locked="0"/>
    </xf>
    <xf numFmtId="3" fontId="4" fillId="0" borderId="8" xfId="0" applyNumberFormat="1" applyFont="1" applyBorder="1" applyAlignment="1" applyProtection="1">
      <alignment horizontal="right" vertical="center" wrapText="1"/>
      <protection locked="0"/>
    </xf>
    <xf numFmtId="3" fontId="4" fillId="0" borderId="8" xfId="0" applyNumberFormat="1" applyFont="1" applyFill="1" applyBorder="1" applyAlignment="1" applyProtection="1">
      <alignment horizontal="right" vertical="center" wrapText="1"/>
      <protection locked="0"/>
    </xf>
    <xf numFmtId="3" fontId="4" fillId="10" borderId="8" xfId="0" applyNumberFormat="1" applyFont="1" applyFill="1" applyBorder="1" applyAlignment="1" applyProtection="1">
      <alignment horizontal="right" vertical="center" wrapText="1"/>
    </xf>
    <xf numFmtId="3" fontId="4" fillId="10" borderId="9" xfId="0" applyNumberFormat="1" applyFont="1" applyFill="1" applyBorder="1" applyAlignment="1" applyProtection="1">
      <alignment horizontal="right" vertical="center" wrapText="1"/>
    </xf>
    <xf numFmtId="166" fontId="4" fillId="0" borderId="8" xfId="0" applyNumberFormat="1" applyFont="1" applyFill="1" applyBorder="1" applyAlignment="1" applyProtection="1">
      <alignment horizontal="right" vertical="center" wrapText="1"/>
    </xf>
    <xf numFmtId="166" fontId="4" fillId="0" borderId="8" xfId="0" applyNumberFormat="1" applyFont="1" applyFill="1" applyBorder="1" applyAlignment="1" applyProtection="1">
      <alignment horizontal="right" vertical="center" wrapText="1"/>
      <protection locked="0"/>
    </xf>
    <xf numFmtId="166" fontId="4" fillId="6" borderId="8" xfId="0" applyNumberFormat="1" applyFont="1" applyFill="1" applyBorder="1" applyAlignment="1" applyProtection="1">
      <alignment horizontal="right" vertical="center" wrapText="1"/>
      <protection locked="0"/>
    </xf>
    <xf numFmtId="3" fontId="4" fillId="6" borderId="8" xfId="0" applyNumberFormat="1" applyFont="1" applyFill="1" applyBorder="1" applyAlignment="1" applyProtection="1">
      <alignment horizontal="right" vertical="center" wrapText="1"/>
      <protection locked="0"/>
    </xf>
    <xf numFmtId="3" fontId="4" fillId="6" borderId="9" xfId="0" applyNumberFormat="1" applyFont="1" applyFill="1" applyBorder="1" applyAlignment="1" applyProtection="1">
      <alignment horizontal="right" vertical="center" wrapText="1"/>
      <protection locked="0"/>
    </xf>
    <xf numFmtId="166" fontId="4" fillId="0" borderId="9" xfId="0" applyNumberFormat="1" applyFont="1" applyFill="1" applyBorder="1" applyAlignment="1" applyProtection="1">
      <alignment horizontal="right" vertical="center" wrapText="1"/>
      <protection locked="0"/>
    </xf>
    <xf numFmtId="10" fontId="4" fillId="2" borderId="8" xfId="0" applyNumberFormat="1" applyFont="1" applyFill="1" applyBorder="1" applyAlignment="1" applyProtection="1">
      <alignment horizontal="right" vertical="center" wrapText="1"/>
    </xf>
    <xf numFmtId="164" fontId="4" fillId="4" borderId="8" xfId="0" applyNumberFormat="1" applyFont="1" applyFill="1" applyBorder="1" applyAlignment="1" applyProtection="1">
      <alignment horizontal="right" vertical="center" wrapText="1"/>
    </xf>
    <xf numFmtId="10" fontId="4" fillId="4" borderId="8" xfId="0" applyNumberFormat="1" applyFont="1" applyFill="1" applyBorder="1" applyAlignment="1" applyProtection="1">
      <alignment horizontal="right" vertical="center" wrapText="1"/>
    </xf>
    <xf numFmtId="10" fontId="4" fillId="6" borderId="8" xfId="0" applyNumberFormat="1" applyFont="1" applyFill="1" applyBorder="1" applyAlignment="1" applyProtection="1">
      <alignment horizontal="right" vertical="center" wrapText="1"/>
    </xf>
    <xf numFmtId="164" fontId="4" fillId="4" borderId="9" xfId="0" applyNumberFormat="1" applyFont="1" applyFill="1" applyBorder="1" applyAlignment="1" applyProtection="1">
      <alignment horizontal="right" vertical="center" wrapText="1"/>
    </xf>
    <xf numFmtId="164" fontId="4" fillId="2" borderId="8" xfId="0" applyNumberFormat="1" applyFont="1" applyFill="1" applyBorder="1" applyAlignment="1" applyProtection="1">
      <alignment horizontal="right" vertical="center" wrapText="1"/>
    </xf>
    <xf numFmtId="164" fontId="4" fillId="2" borderId="9" xfId="0" applyNumberFormat="1" applyFont="1" applyFill="1" applyBorder="1" applyAlignment="1" applyProtection="1">
      <alignment horizontal="right" vertical="center" wrapText="1"/>
    </xf>
    <xf numFmtId="3" fontId="4" fillId="2" borderId="8" xfId="0" applyNumberFormat="1" applyFont="1" applyFill="1" applyBorder="1" applyAlignment="1" applyProtection="1">
      <alignment horizontal="right" vertical="center" wrapText="1"/>
    </xf>
    <xf numFmtId="3" fontId="4" fillId="0" borderId="23" xfId="0" applyNumberFormat="1" applyFont="1" applyBorder="1" applyAlignment="1" applyProtection="1">
      <alignment horizontal="right" vertical="center" wrapText="1"/>
      <protection locked="0"/>
    </xf>
    <xf numFmtId="10" fontId="4" fillId="2" borderId="23" xfId="0" applyNumberFormat="1" applyFont="1" applyFill="1" applyBorder="1" applyAlignment="1" applyProtection="1">
      <alignment horizontal="right" vertical="center" wrapText="1"/>
    </xf>
    <xf numFmtId="3" fontId="4" fillId="0" borderId="23" xfId="0" applyNumberFormat="1" applyFont="1" applyBorder="1" applyAlignment="1" applyProtection="1">
      <alignment vertical="center" wrapText="1"/>
      <protection locked="0"/>
    </xf>
    <xf numFmtId="164" fontId="4" fillId="0" borderId="8" xfId="0" applyNumberFormat="1" applyFont="1" applyFill="1" applyBorder="1" applyAlignment="1" applyProtection="1">
      <alignment horizontal="right" vertical="center" wrapText="1"/>
    </xf>
    <xf numFmtId="3" fontId="4" fillId="0" borderId="8" xfId="0" applyNumberFormat="1" applyFont="1" applyFill="1" applyBorder="1" applyAlignment="1" applyProtection="1">
      <alignment horizontal="right" vertical="center" wrapText="1"/>
    </xf>
    <xf numFmtId="0" fontId="5" fillId="0" borderId="0" xfId="0" applyFont="1" applyFill="1" applyBorder="1" applyAlignment="1">
      <alignment vertical="top" wrapText="1"/>
    </xf>
    <xf numFmtId="0" fontId="9" fillId="0" borderId="0" xfId="0" applyFont="1"/>
    <xf numFmtId="0" fontId="9"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10" fillId="0" borderId="8" xfId="0" applyFont="1" applyBorder="1" applyAlignment="1">
      <alignment horizontal="left" vertical="center" wrapText="1"/>
    </xf>
    <xf numFmtId="0" fontId="12" fillId="0" borderId="18" xfId="0" applyFont="1" applyBorder="1" applyAlignment="1">
      <alignment horizontal="left" vertical="center" wrapText="1"/>
    </xf>
    <xf numFmtId="0" fontId="4" fillId="12" borderId="4" xfId="0" applyFont="1" applyFill="1" applyBorder="1" applyAlignment="1" applyProtection="1">
      <alignment horizontal="justify" vertical="center" wrapText="1"/>
    </xf>
    <xf numFmtId="0" fontId="4" fillId="12" borderId="18" xfId="0" applyFont="1" applyFill="1" applyBorder="1" applyAlignment="1" applyProtection="1">
      <alignment vertical="center" wrapText="1"/>
    </xf>
    <xf numFmtId="0" fontId="4" fillId="12" borderId="16" xfId="0" applyFont="1" applyFill="1" applyBorder="1" applyAlignment="1" applyProtection="1">
      <alignment horizontal="justify" vertical="center" wrapText="1"/>
    </xf>
    <xf numFmtId="0" fontId="4" fillId="12" borderId="8" xfId="0" applyFont="1" applyFill="1" applyBorder="1" applyAlignment="1">
      <alignment vertical="center" wrapText="1"/>
    </xf>
    <xf numFmtId="0" fontId="4" fillId="12" borderId="8" xfId="0" applyFont="1" applyFill="1" applyBorder="1" applyAlignment="1" applyProtection="1">
      <alignment vertical="center" wrapText="1"/>
    </xf>
    <xf numFmtId="0" fontId="4" fillId="13" borderId="4" xfId="0" applyFont="1" applyFill="1" applyBorder="1" applyAlignment="1" applyProtection="1">
      <alignment horizontal="left" vertical="center" wrapText="1"/>
    </xf>
    <xf numFmtId="0" fontId="4" fillId="13" borderId="8" xfId="0" applyFont="1" applyFill="1" applyBorder="1" applyAlignment="1">
      <alignment horizontal="left" vertical="center" wrapText="1"/>
    </xf>
    <xf numFmtId="0" fontId="4" fillId="13" borderId="4" xfId="0" applyFont="1" applyFill="1" applyBorder="1" applyAlignment="1" applyProtection="1">
      <alignment horizontal="justify" vertical="center" wrapText="1"/>
    </xf>
    <xf numFmtId="0" fontId="4" fillId="13" borderId="6" xfId="0" applyFont="1" applyFill="1" applyBorder="1" applyAlignment="1" applyProtection="1">
      <alignment horizontal="justify" vertical="center" wrapText="1"/>
    </xf>
    <xf numFmtId="0" fontId="4" fillId="13" borderId="9" xfId="0" applyFont="1" applyFill="1" applyBorder="1" applyAlignment="1">
      <alignment horizontal="left" vertical="center" wrapText="1"/>
    </xf>
    <xf numFmtId="0" fontId="4" fillId="13" borderId="6" xfId="0" applyFont="1" applyFill="1" applyBorder="1" applyAlignment="1" applyProtection="1">
      <alignment horizontal="left" vertical="center" wrapText="1"/>
    </xf>
    <xf numFmtId="0" fontId="4" fillId="13" borderId="4" xfId="0" applyFont="1" applyFill="1" applyBorder="1" applyAlignment="1" applyProtection="1">
      <alignment vertical="center" wrapText="1"/>
    </xf>
    <xf numFmtId="0" fontId="4" fillId="13" borderId="6" xfId="0" applyFont="1" applyFill="1" applyBorder="1" applyAlignment="1" applyProtection="1">
      <alignment vertical="center" wrapText="1"/>
    </xf>
    <xf numFmtId="0" fontId="4" fillId="12" borderId="4" xfId="0" applyFont="1" applyFill="1" applyBorder="1" applyAlignment="1" applyProtection="1">
      <alignment vertical="center" wrapText="1"/>
    </xf>
    <xf numFmtId="0" fontId="4" fillId="12" borderId="8" xfId="0" applyFont="1" applyFill="1" applyBorder="1" applyAlignment="1">
      <alignment horizontal="left" vertical="center" wrapText="1"/>
    </xf>
    <xf numFmtId="0" fontId="4" fillId="12" borderId="19" xfId="0" applyFont="1" applyFill="1" applyBorder="1" applyAlignment="1" applyProtection="1">
      <alignment vertical="center" wrapText="1"/>
    </xf>
    <xf numFmtId="0" fontId="4" fillId="12" borderId="20" xfId="0" applyFont="1" applyFill="1" applyBorder="1" applyAlignment="1">
      <alignment vertical="top" wrapText="1"/>
    </xf>
    <xf numFmtId="0" fontId="4" fillId="12" borderId="8" xfId="0" applyFont="1" applyFill="1" applyBorder="1" applyAlignment="1">
      <alignment vertical="top" wrapText="1"/>
    </xf>
    <xf numFmtId="0" fontId="4" fillId="13" borderId="8" xfId="0" applyFont="1" applyFill="1" applyBorder="1" applyAlignment="1">
      <alignment vertical="top" wrapText="1"/>
    </xf>
    <xf numFmtId="0" fontId="4" fillId="13" borderId="9" xfId="0" applyFont="1" applyFill="1" applyBorder="1" applyAlignment="1">
      <alignment vertical="top" wrapText="1"/>
    </xf>
    <xf numFmtId="0" fontId="8" fillId="0" borderId="20" xfId="1" applyBorder="1" applyAlignment="1">
      <alignment vertical="center"/>
    </xf>
    <xf numFmtId="0" fontId="8" fillId="0" borderId="0" xfId="1" applyBorder="1" applyAlignment="1">
      <alignment vertical="center"/>
    </xf>
    <xf numFmtId="0" fontId="29" fillId="0" borderId="0" xfId="0" applyFont="1"/>
    <xf numFmtId="0" fontId="26" fillId="0" borderId="27" xfId="0" applyFont="1" applyBorder="1" applyAlignment="1">
      <alignment horizontal="left" vertical="top" wrapText="1"/>
    </xf>
    <xf numFmtId="0" fontId="28" fillId="0" borderId="27" xfId="0" applyFont="1" applyBorder="1" applyAlignment="1">
      <alignment horizontal="left" vertical="top" wrapText="1"/>
    </xf>
    <xf numFmtId="0" fontId="4" fillId="13" borderId="8" xfId="0" applyFont="1" applyFill="1" applyBorder="1" applyAlignment="1" applyProtection="1">
      <alignment vertical="center" wrapText="1"/>
    </xf>
    <xf numFmtId="0" fontId="4" fillId="13" borderId="9" xfId="0" applyFont="1" applyFill="1" applyBorder="1" applyAlignment="1" applyProtection="1">
      <alignment vertical="center" wrapText="1"/>
    </xf>
    <xf numFmtId="0" fontId="4" fillId="12" borderId="22" xfId="0" applyFont="1" applyFill="1" applyBorder="1" applyAlignment="1" applyProtection="1">
      <alignment horizontal="left" vertical="center" wrapText="1"/>
    </xf>
    <xf numFmtId="0" fontId="4" fillId="12" borderId="23" xfId="0" applyFont="1" applyFill="1" applyBorder="1" applyAlignment="1">
      <alignment horizontal="left" vertical="center" wrapText="1"/>
    </xf>
    <xf numFmtId="0" fontId="33" fillId="0" borderId="0" xfId="0" applyFont="1"/>
    <xf numFmtId="0" fontId="36" fillId="6" borderId="29" xfId="0" applyFont="1" applyFill="1" applyBorder="1" applyAlignment="1">
      <alignment vertical="center" wrapText="1"/>
    </xf>
    <xf numFmtId="10" fontId="36" fillId="8" borderId="29" xfId="0" applyNumberFormat="1" applyFont="1" applyFill="1" applyBorder="1" applyAlignment="1">
      <alignment horizontal="right" vertical="center" wrapText="1"/>
    </xf>
    <xf numFmtId="0" fontId="36" fillId="6" borderId="1" xfId="0" applyFont="1" applyFill="1" applyBorder="1" applyAlignment="1">
      <alignment vertical="center" wrapText="1"/>
    </xf>
    <xf numFmtId="10" fontId="36" fillId="8" borderId="30" xfId="0" applyNumberFormat="1" applyFont="1" applyFill="1" applyBorder="1" applyAlignment="1">
      <alignment horizontal="right" vertical="center" wrapText="1"/>
    </xf>
    <xf numFmtId="3" fontId="36" fillId="0" borderId="29" xfId="0" applyNumberFormat="1" applyFont="1" applyBorder="1" applyAlignment="1">
      <alignment horizontal="right" vertical="center" wrapText="1"/>
    </xf>
    <xf numFmtId="0" fontId="36" fillId="0" borderId="29" xfId="0" applyFont="1" applyBorder="1" applyAlignment="1">
      <alignment horizontal="right" vertical="center" wrapText="1"/>
    </xf>
    <xf numFmtId="0" fontId="37" fillId="0" borderId="29" xfId="0" applyFont="1" applyBorder="1" applyAlignment="1">
      <alignment vertical="center" wrapText="1"/>
    </xf>
    <xf numFmtId="3" fontId="5" fillId="10" borderId="8" xfId="0" applyNumberFormat="1" applyFont="1" applyFill="1" applyBorder="1" applyAlignment="1" applyProtection="1">
      <alignment horizontal="right" vertical="center" wrapText="1"/>
    </xf>
    <xf numFmtId="1" fontId="5" fillId="7" borderId="8" xfId="0" applyNumberFormat="1" applyFont="1" applyFill="1" applyBorder="1" applyAlignment="1" applyProtection="1">
      <alignment horizontal="center" vertical="center" wrapText="1"/>
      <protection locked="0"/>
    </xf>
    <xf numFmtId="3" fontId="5" fillId="7" borderId="8" xfId="0" applyNumberFormat="1" applyFont="1" applyFill="1" applyBorder="1" applyAlignment="1" applyProtection="1">
      <alignment horizontal="right" vertical="center" wrapText="1"/>
      <protection locked="0"/>
    </xf>
    <xf numFmtId="0" fontId="2" fillId="0" borderId="29" xfId="0" applyFont="1" applyBorder="1" applyAlignment="1">
      <alignment vertical="center" wrapText="1"/>
    </xf>
    <xf numFmtId="10" fontId="2" fillId="0" borderId="24" xfId="0" applyNumberFormat="1" applyFont="1" applyFill="1" applyBorder="1" applyAlignment="1" applyProtection="1">
      <alignment horizontal="left" vertical="center" wrapText="1"/>
      <protection locked="0"/>
    </xf>
    <xf numFmtId="0" fontId="1" fillId="3" borderId="8" xfId="0" applyFont="1" applyFill="1" applyBorder="1" applyAlignment="1" applyProtection="1">
      <alignment horizontal="center" vertical="center" wrapText="1"/>
    </xf>
    <xf numFmtId="0" fontId="41" fillId="0" borderId="0" xfId="0" applyFont="1"/>
    <xf numFmtId="3" fontId="4" fillId="10" borderId="20" xfId="0" applyNumberFormat="1" applyFont="1" applyFill="1" applyBorder="1" applyAlignment="1" applyProtection="1">
      <alignment vertical="center" wrapText="1"/>
      <protection locked="0"/>
    </xf>
    <xf numFmtId="164" fontId="4" fillId="7" borderId="20" xfId="0" applyNumberFormat="1" applyFont="1" applyFill="1" applyBorder="1" applyAlignment="1" applyProtection="1">
      <alignment vertical="center" wrapText="1"/>
    </xf>
    <xf numFmtId="10" fontId="2" fillId="0" borderId="21" xfId="0" applyNumberFormat="1" applyFont="1" applyFill="1" applyBorder="1" applyAlignment="1" applyProtection="1">
      <alignment horizontal="left" vertical="center" wrapText="1"/>
      <protection locked="0"/>
    </xf>
    <xf numFmtId="3" fontId="35" fillId="0" borderId="8" xfId="0" applyNumberFormat="1" applyFont="1" applyBorder="1" applyAlignment="1">
      <alignment vertical="center"/>
    </xf>
    <xf numFmtId="0" fontId="35" fillId="7" borderId="8" xfId="0" applyFont="1" applyFill="1" applyBorder="1" applyAlignment="1">
      <alignment vertical="center"/>
    </xf>
    <xf numFmtId="0" fontId="35" fillId="0" borderId="2" xfId="0" applyFont="1" applyBorder="1" applyAlignment="1">
      <alignment wrapText="1"/>
    </xf>
    <xf numFmtId="3" fontId="35" fillId="7" borderId="8" xfId="0" applyNumberFormat="1" applyFont="1" applyFill="1" applyBorder="1" applyAlignment="1">
      <alignment vertical="center"/>
    </xf>
    <xf numFmtId="0" fontId="35" fillId="0" borderId="2" xfId="0" applyFont="1" applyBorder="1"/>
    <xf numFmtId="3" fontId="35" fillId="0" borderId="9" xfId="0" applyNumberFormat="1" applyFont="1" applyBorder="1" applyAlignment="1">
      <alignment vertical="center"/>
    </xf>
    <xf numFmtId="0" fontId="35" fillId="7" borderId="9" xfId="0" applyFont="1" applyFill="1" applyBorder="1" applyAlignment="1">
      <alignment vertical="center"/>
    </xf>
    <xf numFmtId="0" fontId="35" fillId="0" borderId="3" xfId="0" applyFont="1" applyBorder="1" applyAlignment="1">
      <alignment wrapText="1"/>
    </xf>
    <xf numFmtId="9" fontId="4" fillId="8" borderId="8" xfId="17" applyFont="1" applyFill="1" applyBorder="1" applyAlignment="1" applyProtection="1">
      <alignment vertical="center" wrapText="1"/>
    </xf>
    <xf numFmtId="9" fontId="0" fillId="0" borderId="0" xfId="17" applyFont="1"/>
    <xf numFmtId="3" fontId="0" fillId="0" borderId="0" xfId="0" applyNumberFormat="1"/>
    <xf numFmtId="0" fontId="34" fillId="0" borderId="0" xfId="0" quotePrefix="1" applyFont="1"/>
    <xf numFmtId="0" fontId="1" fillId="0" borderId="0" xfId="0" applyFont="1" applyAlignment="1" applyProtection="1">
      <alignment horizontal="left" wrapText="1"/>
      <protection locked="0"/>
    </xf>
    <xf numFmtId="0" fontId="2" fillId="0" borderId="8" xfId="0" applyFont="1" applyFill="1" applyBorder="1" applyAlignment="1" applyProtection="1">
      <alignment vertical="center" wrapText="1"/>
      <protection locked="0"/>
    </xf>
    <xf numFmtId="0" fontId="35" fillId="0" borderId="2" xfId="0" applyFont="1" applyBorder="1" applyAlignment="1"/>
    <xf numFmtId="0" fontId="0" fillId="0" borderId="2" xfId="0" applyFill="1" applyBorder="1" applyAlignment="1"/>
    <xf numFmtId="0" fontId="0" fillId="0" borderId="2" xfId="0" applyBorder="1" applyAlignment="1"/>
    <xf numFmtId="0" fontId="2" fillId="0" borderId="28" xfId="0" applyFont="1" applyFill="1" applyBorder="1" applyAlignment="1" applyProtection="1">
      <alignment vertical="center" wrapText="1"/>
      <protection locked="0"/>
    </xf>
    <xf numFmtId="0" fontId="38" fillId="0" borderId="31"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 fillId="0" borderId="26" xfId="0" applyFont="1" applyBorder="1" applyAlignment="1" applyProtection="1">
      <alignment horizontal="center"/>
    </xf>
    <xf numFmtId="0" fontId="1" fillId="9" borderId="10" xfId="0" applyFont="1" applyFill="1" applyBorder="1" applyAlignment="1" applyProtection="1">
      <alignment horizontal="left" wrapText="1"/>
    </xf>
    <xf numFmtId="0" fontId="1" fillId="9" borderId="11" xfId="0" applyFont="1" applyFill="1" applyBorder="1" applyAlignment="1" applyProtection="1">
      <alignment horizontal="left" wrapText="1"/>
    </xf>
    <xf numFmtId="0" fontId="1" fillId="9" borderId="12" xfId="0" applyFont="1" applyFill="1" applyBorder="1" applyAlignment="1" applyProtection="1">
      <alignment horizontal="left" wrapText="1"/>
    </xf>
    <xf numFmtId="0" fontId="1" fillId="3" borderId="5"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1" fillId="9" borderId="10" xfId="0" applyFont="1" applyFill="1" applyBorder="1" applyAlignment="1"/>
    <xf numFmtId="0" fontId="1" fillId="9" borderId="11" xfId="0" applyFont="1" applyFill="1" applyBorder="1" applyAlignment="1"/>
    <xf numFmtId="0" fontId="1" fillId="9" borderId="12" xfId="0" applyFont="1" applyFill="1" applyBorder="1" applyAlignment="1"/>
    <xf numFmtId="0" fontId="1" fillId="3" borderId="1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6" fillId="0" borderId="26" xfId="0" applyFont="1" applyBorder="1" applyAlignment="1" applyProtection="1">
      <alignment horizontal="center" vertical="center"/>
    </xf>
    <xf numFmtId="0" fontId="6" fillId="0" borderId="26" xfId="0" applyFont="1" applyBorder="1" applyAlignment="1">
      <alignment horizontal="center"/>
    </xf>
    <xf numFmtId="0" fontId="1" fillId="3" borderId="15" xfId="0" applyFont="1" applyFill="1" applyBorder="1" applyAlignment="1" applyProtection="1">
      <alignment horizontal="center" vertical="center" wrapText="1"/>
    </xf>
  </cellXfs>
  <cellStyles count="18">
    <cellStyle name="Comma" xfId="2" builtinId="3" customBuiltin="1"/>
    <cellStyle name="Comma [0]" xfId="3" builtinId="6" customBuiltin="1"/>
    <cellStyle name="Currency" xfId="4" builtinId="4" customBuiltin="1"/>
    <cellStyle name="Currency [0]" xfId="5" builtinId="7" customBuiltin="1"/>
    <cellStyle name="Heading 1" xfId="7" builtinId="16" customBuiltin="1"/>
    <cellStyle name="Heading 2" xfId="8" builtinId="17" customBuiltin="1"/>
    <cellStyle name="Heading 3" xfId="9" builtinId="18" customBuiltin="1"/>
    <cellStyle name="Heading 4" xfId="10" builtinId="19" customBuiltin="1"/>
    <cellStyle name="Hyperlink" xfId="1" builtinId="8"/>
    <cellStyle name="Normal" xfId="0" builtinId="0" customBuiltin="1"/>
    <cellStyle name="Percent" xfId="17" builtinId="5"/>
    <cellStyle name="Subtitle" xfId="12"/>
    <cellStyle name="Table Heading" xfId="15"/>
    <cellStyle name="Table Text" xfId="13"/>
    <cellStyle name="Table Text With Lines" xfId="14"/>
    <cellStyle name="Table Total Row" xfId="16"/>
    <cellStyle name="Title" xfId="6" builtinId="15" customBuiltin="1"/>
    <cellStyle name="Total" xfId="11" builtinId="25" customBuiltin="1"/>
  </cellStyles>
  <dxfs count="2">
    <dxf>
      <font>
        <b/>
        <i val="0"/>
        <color rgb="FFFFFFFF"/>
      </font>
      <fill>
        <patternFill>
          <bgColor theme="3"/>
        </patternFill>
      </fill>
      <border>
        <left/>
        <right/>
        <top style="thin">
          <color theme="4"/>
        </top>
        <bottom style="thin">
          <color theme="4"/>
        </bottom>
        <vertical style="thin">
          <color rgb="FFFFFFFF"/>
        </vertical>
        <horizontal style="thin">
          <color rgb="FFFFFFFF"/>
        </horizontal>
      </border>
    </dxf>
    <dxf>
      <font>
        <b val="0"/>
        <i val="0"/>
        <color theme="1"/>
        <name val="Arial"/>
        <scheme val="minor"/>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ERA Table Grid" pivot="0" count="2">
      <tableStyleElement type="wholeTable" dxfId="1"/>
      <tableStyleElement type="headerRow" dxfId="0"/>
    </tableStyle>
  </tableStyles>
  <colors>
    <mruColors>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628650</xdr:colOff>
      <xdr:row>93</xdr:row>
      <xdr:rowOff>9525</xdr:rowOff>
    </xdr:from>
    <xdr:to>
      <xdr:col>10</xdr:col>
      <xdr:colOff>456526</xdr:colOff>
      <xdr:row>104</xdr:row>
      <xdr:rowOff>94990</xdr:rowOff>
    </xdr:to>
    <xdr:pic>
      <xdr:nvPicPr>
        <xdr:cNvPr id="2" name="Picture 1"/>
        <xdr:cNvPicPr>
          <a:picLocks noChangeAspect="1"/>
        </xdr:cNvPicPr>
      </xdr:nvPicPr>
      <xdr:blipFill>
        <a:blip xmlns:r="http://schemas.openxmlformats.org/officeDocument/2006/relationships" r:embed="rId1"/>
        <a:stretch>
          <a:fillRect/>
        </a:stretch>
      </xdr:blipFill>
      <xdr:spPr>
        <a:xfrm>
          <a:off x="12306300" y="21259800"/>
          <a:ext cx="5390476" cy="2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68</xdr:row>
      <xdr:rowOff>0</xdr:rowOff>
    </xdr:from>
    <xdr:to>
      <xdr:col>18</xdr:col>
      <xdr:colOff>646676</xdr:colOff>
      <xdr:row>85</xdr:row>
      <xdr:rowOff>9139</xdr:rowOff>
    </xdr:to>
    <xdr:pic>
      <xdr:nvPicPr>
        <xdr:cNvPr id="2" name="Picture 1"/>
        <xdr:cNvPicPr>
          <a:picLocks noChangeAspect="1"/>
        </xdr:cNvPicPr>
      </xdr:nvPicPr>
      <xdr:blipFill>
        <a:blip xmlns:r="http://schemas.openxmlformats.org/officeDocument/2006/relationships" r:embed="rId1"/>
        <a:stretch>
          <a:fillRect/>
        </a:stretch>
      </xdr:blipFill>
      <xdr:spPr>
        <a:xfrm>
          <a:off x="10306050" y="16249650"/>
          <a:ext cx="8190476" cy="3085714"/>
        </a:xfrm>
        <a:prstGeom prst="rect">
          <a:avLst/>
        </a:prstGeom>
      </xdr:spPr>
    </xdr:pic>
    <xdr:clientData/>
  </xdr:twoCellAnchor>
  <xdr:twoCellAnchor editAs="oneCell">
    <xdr:from>
      <xdr:col>7</xdr:col>
      <xdr:colOff>0</xdr:colOff>
      <xdr:row>153</xdr:row>
      <xdr:rowOff>0</xdr:rowOff>
    </xdr:from>
    <xdr:to>
      <xdr:col>18</xdr:col>
      <xdr:colOff>656200</xdr:colOff>
      <xdr:row>172</xdr:row>
      <xdr:rowOff>2745</xdr:rowOff>
    </xdr:to>
    <xdr:pic>
      <xdr:nvPicPr>
        <xdr:cNvPr id="3" name="Picture 2"/>
        <xdr:cNvPicPr>
          <a:picLocks noChangeAspect="1"/>
        </xdr:cNvPicPr>
      </xdr:nvPicPr>
      <xdr:blipFill>
        <a:blip xmlns:r="http://schemas.openxmlformats.org/officeDocument/2006/relationships" r:embed="rId2"/>
        <a:stretch>
          <a:fillRect/>
        </a:stretch>
      </xdr:blipFill>
      <xdr:spPr>
        <a:xfrm>
          <a:off x="10306050" y="31651575"/>
          <a:ext cx="8200000" cy="3438095"/>
        </a:xfrm>
        <a:prstGeom prst="rect">
          <a:avLst/>
        </a:prstGeom>
      </xdr:spPr>
    </xdr:pic>
    <xdr:clientData/>
  </xdr:twoCellAnchor>
</xdr:wsDr>
</file>

<file path=xl/theme/theme1.xml><?xml version="1.0" encoding="utf-8"?>
<a:theme xmlns:a="http://schemas.openxmlformats.org/drawingml/2006/main" name="ERA WA">
  <a:themeElements>
    <a:clrScheme name="ERA WA">
      <a:dk1>
        <a:srgbClr val="191919"/>
      </a:dk1>
      <a:lt1>
        <a:srgbClr val="FFFFFF"/>
      </a:lt1>
      <a:dk2>
        <a:srgbClr val="00A0B3"/>
      </a:dk2>
      <a:lt2>
        <a:srgbClr val="F2F0EE"/>
      </a:lt2>
      <a:accent1>
        <a:srgbClr val="00A0B3"/>
      </a:accent1>
      <a:accent2>
        <a:srgbClr val="B1DFDC"/>
      </a:accent2>
      <a:accent3>
        <a:srgbClr val="BFB6AC"/>
      </a:accent3>
      <a:accent4>
        <a:srgbClr val="EAEA54"/>
      </a:accent4>
      <a:accent5>
        <a:srgbClr val="82AA82"/>
      </a:accent5>
      <a:accent6>
        <a:srgbClr val="FFC896"/>
      </a:accent6>
      <a:hlink>
        <a:srgbClr val="0000FF"/>
      </a:hlink>
      <a:folHlink>
        <a:srgbClr val="800080"/>
      </a:folHlink>
    </a:clrScheme>
    <a:fontScheme name="Arial">
      <a:majorFont>
        <a:latin typeface="Arial" panose="020F0302020204030204"/>
        <a:ea typeface="Arial"/>
        <a:cs typeface="Arial"/>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F0502020204030204"/>
        <a:ea typeface="Arial"/>
        <a:cs typeface="Arial"/>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Primary Teal">
      <a:srgbClr val="00A0B3"/>
    </a:custClr>
    <a:custClr name="Primary Teal tint">
      <a:srgbClr val="00ABBA"/>
    </a:custClr>
    <a:custClr name="Primary Grey">
      <a:srgbClr val="BFB6AC"/>
    </a:custClr>
    <a:custClr name="Primary Grey Tint">
      <a:srgbClr val="C9C1B9"/>
    </a:custClr>
    <a:custClr name="Secondary Yellow">
      <a:srgbClr val="F9F7C6"/>
    </a:custClr>
    <a:custClr name="Secondary Green">
      <a:srgbClr val="BADBD9"/>
    </a:custClr>
    <a:custClr name="Secondary blue">
      <a:srgbClr val="B1DFDC"/>
    </a:custClr>
    <a:custClr name="Chart Yellow">
      <a:srgbClr val="EAEA54"/>
    </a:custClr>
    <a:custClr name="Chart Green">
      <a:srgbClr val="82AA82"/>
    </a:custClr>
    <a:custClr name="Chart Orange">
      <a:srgbClr val="FFC896"/>
    </a:custClr>
    <a:custClr name="Chart Dark Teal">
      <a:srgbClr val="006E78"/>
    </a:custClr>
  </a:custClr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rawa.com.au/electricity/electricity-licensing/regulatory-guidelin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
  <sheetViews>
    <sheetView view="pageLayout" topLeftCell="C1" zoomScaleNormal="98" workbookViewId="0">
      <selection activeCell="E7" sqref="E7"/>
    </sheetView>
  </sheetViews>
  <sheetFormatPr defaultRowHeight="14.25" x14ac:dyDescent="0.2"/>
  <cols>
    <col min="1" max="1" width="6.25" customWidth="1"/>
    <col min="2" max="2" width="138.625" customWidth="1"/>
    <col min="3" max="3" width="8.5" customWidth="1"/>
  </cols>
  <sheetData>
    <row r="1" spans="1:5" x14ac:dyDescent="0.2">
      <c r="A1" s="136" t="s">
        <v>297</v>
      </c>
      <c r="B1" s="136"/>
      <c r="C1" s="136"/>
      <c r="D1" s="136"/>
      <c r="E1" s="136"/>
    </row>
    <row r="3" spans="1:5" ht="20.25" x14ac:dyDescent="0.2">
      <c r="B3" s="32" t="s">
        <v>10</v>
      </c>
    </row>
    <row r="4" spans="1:5" ht="37.5" customHeight="1" x14ac:dyDescent="0.2">
      <c r="B4" s="76" t="s">
        <v>301</v>
      </c>
    </row>
    <row r="5" spans="1:5" ht="30.75" customHeight="1" x14ac:dyDescent="0.2">
      <c r="B5" s="97" t="s">
        <v>159</v>
      </c>
    </row>
    <row r="6" spans="1:5" ht="30.75" customHeight="1" thickBot="1" x14ac:dyDescent="0.25">
      <c r="B6" s="98"/>
    </row>
    <row r="7" spans="1:5" ht="230.25" customHeight="1" thickBot="1" x14ac:dyDescent="0.25">
      <c r="B7" s="100" t="s">
        <v>300</v>
      </c>
    </row>
    <row r="8" spans="1:5" ht="30.75" customHeight="1" thickBot="1" x14ac:dyDescent="0.25">
      <c r="B8" s="98"/>
    </row>
    <row r="9" spans="1:5" ht="36.75" customHeight="1" thickBot="1" x14ac:dyDescent="0.25">
      <c r="B9" s="101" t="s">
        <v>302</v>
      </c>
    </row>
    <row r="10" spans="1:5" ht="30.75" customHeight="1" thickBot="1" x14ac:dyDescent="0.25">
      <c r="B10" s="99" t="s">
        <v>298</v>
      </c>
    </row>
    <row r="11" spans="1:5" ht="60" customHeight="1" thickBot="1" x14ac:dyDescent="0.25">
      <c r="B11" s="101" t="s">
        <v>299</v>
      </c>
    </row>
    <row r="12" spans="1:5" ht="30.75" customHeight="1" x14ac:dyDescent="0.2">
      <c r="B12" s="98"/>
    </row>
    <row r="13" spans="1:5" ht="30.75" customHeight="1" x14ac:dyDescent="0.2">
      <c r="B13" s="98"/>
    </row>
    <row r="14" spans="1:5" ht="30.75" customHeight="1" x14ac:dyDescent="0.2">
      <c r="B14" s="98"/>
    </row>
    <row r="15" spans="1:5" ht="30.75" customHeight="1" x14ac:dyDescent="0.2">
      <c r="B15" s="98"/>
    </row>
  </sheetData>
  <mergeCells count="1">
    <mergeCell ref="A1:E1"/>
  </mergeCells>
  <hyperlinks>
    <hyperlink ref="B5" r:id="rId1"/>
  </hyperlinks>
  <pageMargins left="0.7" right="0.7" top="0.75" bottom="0.75" header="0.3" footer="0.3"/>
  <pageSetup paperSize="9" scale="80" orientation="portrait" r:id="rId2"/>
  <headerFooter>
    <oddHeader>&amp;C 2019/20 Electricity Performance Reporting Datasheets - Retail</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topLeftCell="A10" zoomScaleNormal="100" workbookViewId="0">
      <selection activeCell="E19" sqref="E19"/>
    </sheetView>
  </sheetViews>
  <sheetFormatPr defaultRowHeight="14.25" x14ac:dyDescent="0.2"/>
  <cols>
    <col min="2" max="2" width="60.375" customWidth="1"/>
    <col min="3" max="4" width="12.875" customWidth="1"/>
    <col min="5" max="5" width="25.25" customWidth="1"/>
  </cols>
  <sheetData>
    <row r="1" spans="1:16" ht="75.75" customHeight="1" x14ac:dyDescent="0.2">
      <c r="A1" s="143" t="s">
        <v>303</v>
      </c>
      <c r="B1" s="144"/>
      <c r="C1" s="144"/>
      <c r="D1" s="144"/>
      <c r="E1" s="144"/>
    </row>
    <row r="2" spans="1:16" ht="15" thickBot="1" x14ac:dyDescent="0.25">
      <c r="A2" s="164" t="e">
        <f>'Customer numbers'!#REF!</f>
        <v>#REF!</v>
      </c>
      <c r="B2" s="164"/>
      <c r="C2" s="164"/>
      <c r="D2" s="164"/>
      <c r="E2" s="164"/>
    </row>
    <row r="3" spans="1:16" ht="15.75" thickBot="1" x14ac:dyDescent="0.3">
      <c r="A3" s="156" t="s">
        <v>295</v>
      </c>
      <c r="B3" s="157"/>
      <c r="C3" s="157"/>
      <c r="D3" s="157"/>
      <c r="E3" s="158"/>
      <c r="F3" s="106"/>
    </row>
    <row r="4" spans="1:16" ht="15" x14ac:dyDescent="0.25">
      <c r="A4" s="149" t="s">
        <v>8</v>
      </c>
      <c r="B4" s="151" t="s">
        <v>0</v>
      </c>
      <c r="C4" s="159" t="s">
        <v>3</v>
      </c>
      <c r="D4" s="160"/>
      <c r="E4" s="161" t="s">
        <v>9</v>
      </c>
      <c r="F4" s="106"/>
    </row>
    <row r="5" spans="1:16" ht="15" x14ac:dyDescent="0.25">
      <c r="A5" s="150"/>
      <c r="B5" s="152"/>
      <c r="C5" s="119" t="s">
        <v>133</v>
      </c>
      <c r="D5" s="119" t="s">
        <v>11</v>
      </c>
      <c r="E5" s="162"/>
      <c r="F5" s="106"/>
    </row>
    <row r="6" spans="1:16" ht="25.5" x14ac:dyDescent="0.2">
      <c r="A6" s="92" t="s">
        <v>131</v>
      </c>
      <c r="B6" s="93" t="s">
        <v>157</v>
      </c>
      <c r="C6" s="121">
        <v>1518</v>
      </c>
      <c r="D6" s="122"/>
      <c r="E6" s="123"/>
    </row>
    <row r="7" spans="1:16" x14ac:dyDescent="0.2">
      <c r="A7" s="90" t="s">
        <v>132</v>
      </c>
      <c r="B7" s="94" t="s">
        <v>270</v>
      </c>
      <c r="C7" s="33"/>
      <c r="D7" s="34">
        <v>859.4</v>
      </c>
      <c r="E7" s="1"/>
      <c r="F7" s="71"/>
      <c r="G7" s="71"/>
      <c r="H7" s="71"/>
      <c r="I7" s="71"/>
      <c r="J7" s="71"/>
      <c r="K7" s="71"/>
      <c r="L7" s="71"/>
      <c r="M7" s="71"/>
      <c r="N7" s="71"/>
      <c r="O7" s="71"/>
      <c r="P7" s="71"/>
    </row>
    <row r="8" spans="1:16" ht="25.5" x14ac:dyDescent="0.2">
      <c r="A8" s="92" t="s">
        <v>140</v>
      </c>
      <c r="B8" s="94" t="s">
        <v>271</v>
      </c>
      <c r="C8" s="124">
        <v>457</v>
      </c>
      <c r="D8" s="125"/>
      <c r="E8" s="123"/>
    </row>
    <row r="9" spans="1:16" ht="25.5" x14ac:dyDescent="0.2">
      <c r="A9" s="88" t="s">
        <v>141</v>
      </c>
      <c r="B9" s="95" t="s">
        <v>272</v>
      </c>
      <c r="C9" s="124">
        <v>23</v>
      </c>
      <c r="D9" s="125"/>
      <c r="E9" s="126"/>
    </row>
    <row r="10" spans="1:16" ht="38.25" x14ac:dyDescent="0.2">
      <c r="A10" s="88" t="s">
        <v>142</v>
      </c>
      <c r="B10" s="95" t="s">
        <v>273</v>
      </c>
      <c r="C10" s="127"/>
      <c r="D10" s="34">
        <v>758.08</v>
      </c>
      <c r="E10" s="126"/>
    </row>
    <row r="11" spans="1:16" ht="85.5" x14ac:dyDescent="0.2">
      <c r="A11" s="88" t="s">
        <v>143</v>
      </c>
      <c r="B11" s="95" t="s">
        <v>274</v>
      </c>
      <c r="C11" s="124">
        <v>1147</v>
      </c>
      <c r="D11" s="125"/>
      <c r="E11" s="126" t="s">
        <v>341</v>
      </c>
    </row>
    <row r="12" spans="1:16" ht="38.25" x14ac:dyDescent="0.2">
      <c r="A12" s="88" t="s">
        <v>144</v>
      </c>
      <c r="B12" s="95" t="s">
        <v>275</v>
      </c>
      <c r="C12" s="124">
        <v>133</v>
      </c>
      <c r="D12" s="125"/>
      <c r="E12" s="126" t="s">
        <v>340</v>
      </c>
    </row>
    <row r="13" spans="1:16" ht="38.25" x14ac:dyDescent="0.2">
      <c r="A13" s="88" t="s">
        <v>145</v>
      </c>
      <c r="B13" s="95" t="s">
        <v>276</v>
      </c>
      <c r="C13" s="124">
        <v>59</v>
      </c>
      <c r="D13" s="125"/>
      <c r="E13" s="126" t="s">
        <v>340</v>
      </c>
    </row>
    <row r="14" spans="1:16" ht="39.75" customHeight="1" x14ac:dyDescent="0.2">
      <c r="A14" s="88" t="s">
        <v>146</v>
      </c>
      <c r="B14" s="95" t="s">
        <v>277</v>
      </c>
      <c r="C14" s="124">
        <v>179</v>
      </c>
      <c r="D14" s="125"/>
      <c r="E14" s="126" t="s">
        <v>340</v>
      </c>
    </row>
    <row r="15" spans="1:16" ht="38.25" x14ac:dyDescent="0.2">
      <c r="A15" s="90" t="s">
        <v>147</v>
      </c>
      <c r="B15" s="94" t="s">
        <v>278</v>
      </c>
      <c r="C15" s="124">
        <v>830</v>
      </c>
      <c r="D15" s="125"/>
      <c r="E15" s="126"/>
    </row>
    <row r="16" spans="1:16" x14ac:dyDescent="0.2">
      <c r="A16" s="90" t="s">
        <v>148</v>
      </c>
      <c r="B16" s="94" t="s">
        <v>279</v>
      </c>
      <c r="C16" s="124">
        <v>671</v>
      </c>
      <c r="D16" s="125"/>
      <c r="E16" s="126"/>
    </row>
    <row r="17" spans="1:5" ht="57" x14ac:dyDescent="0.2">
      <c r="A17" s="88" t="s">
        <v>149</v>
      </c>
      <c r="B17" s="95" t="s">
        <v>158</v>
      </c>
      <c r="C17" s="124">
        <v>969</v>
      </c>
      <c r="D17" s="125"/>
      <c r="E17" s="126" t="s">
        <v>343</v>
      </c>
    </row>
    <row r="18" spans="1:5" ht="39" customHeight="1" x14ac:dyDescent="0.2">
      <c r="A18" s="88" t="s">
        <v>150</v>
      </c>
      <c r="B18" s="95" t="s">
        <v>280</v>
      </c>
      <c r="C18" s="124">
        <v>167</v>
      </c>
      <c r="D18" s="125"/>
      <c r="E18" s="126"/>
    </row>
    <row r="19" spans="1:5" ht="42" customHeight="1" x14ac:dyDescent="0.2">
      <c r="A19" s="88" t="s">
        <v>151</v>
      </c>
      <c r="B19" s="95" t="s">
        <v>281</v>
      </c>
      <c r="C19" s="124">
        <v>753</v>
      </c>
      <c r="D19" s="125"/>
      <c r="E19" s="126"/>
    </row>
    <row r="20" spans="1:5" ht="39" customHeight="1" x14ac:dyDescent="0.2">
      <c r="A20" s="88" t="s">
        <v>152</v>
      </c>
      <c r="B20" s="95" t="s">
        <v>282</v>
      </c>
      <c r="C20" s="124">
        <v>302</v>
      </c>
      <c r="D20" s="125"/>
      <c r="E20" s="126" t="s">
        <v>342</v>
      </c>
    </row>
    <row r="21" spans="1:5" ht="51" x14ac:dyDescent="0.2">
      <c r="A21" s="88" t="s">
        <v>153</v>
      </c>
      <c r="B21" s="95" t="s">
        <v>283</v>
      </c>
      <c r="C21" s="124">
        <v>32</v>
      </c>
      <c r="D21" s="125"/>
      <c r="E21" s="128"/>
    </row>
    <row r="22" spans="1:5" ht="55.5" customHeight="1" thickBot="1" x14ac:dyDescent="0.25">
      <c r="A22" s="89" t="s">
        <v>154</v>
      </c>
      <c r="B22" s="96" t="s">
        <v>284</v>
      </c>
      <c r="C22" s="129">
        <v>26</v>
      </c>
      <c r="D22" s="130"/>
      <c r="E22" s="131"/>
    </row>
    <row r="24" spans="1:5" ht="12.75" customHeight="1" x14ac:dyDescent="0.2">
      <c r="A24" s="73"/>
      <c r="B24" s="30"/>
      <c r="C24" s="30"/>
      <c r="D24" s="30"/>
      <c r="E24" s="30"/>
    </row>
    <row r="25" spans="1:5" x14ac:dyDescent="0.2">
      <c r="A25" s="73"/>
    </row>
    <row r="40" spans="7:7" ht="15" x14ac:dyDescent="0.25">
      <c r="G40" s="106"/>
    </row>
    <row r="48" spans="7:7" ht="15" x14ac:dyDescent="0.25">
      <c r="G48" s="106"/>
    </row>
    <row r="77" spans="7:7" ht="15" x14ac:dyDescent="0.25">
      <c r="G77" s="106"/>
    </row>
    <row r="112" spans="7:7" ht="15" x14ac:dyDescent="0.25">
      <c r="G112" s="106"/>
    </row>
  </sheetData>
  <mergeCells count="7">
    <mergeCell ref="A1:E1"/>
    <mergeCell ref="A3:E3"/>
    <mergeCell ref="A4:A5"/>
    <mergeCell ref="B4:B5"/>
    <mergeCell ref="C4:D4"/>
    <mergeCell ref="E4:E5"/>
    <mergeCell ref="A2:E2"/>
  </mergeCells>
  <pageMargins left="0.51181102362204722" right="0.51181102362204722" top="0.74803149606299213" bottom="0.55118110236220474" header="0.31496062992125984" footer="0.31496062992125984"/>
  <pageSetup paperSize="9" scale="76" orientation="portrait" r:id="rId1"/>
  <headerFooter>
    <oddHeader>&amp;C&amp;"Arial,Bold"&amp;12 2019/20 Electricity Performance Reporting Datasheets - Retail</oddHeader>
    <oddFooter>&amp;CHardship customers&amp;R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tabSelected="1" topLeftCell="A4" zoomScaleNormal="100" zoomScaleSheetLayoutView="100" workbookViewId="0">
      <selection activeCell="F4" sqref="F1:G1048576"/>
    </sheetView>
  </sheetViews>
  <sheetFormatPr defaultRowHeight="14.25" x14ac:dyDescent="0.2"/>
  <cols>
    <col min="1" max="1" width="11" bestFit="1" customWidth="1"/>
    <col min="2" max="2" width="43.375" customWidth="1"/>
    <col min="3" max="4" width="12.875" customWidth="1"/>
    <col min="5" max="5" width="17.25" customWidth="1"/>
  </cols>
  <sheetData>
    <row r="1" spans="1:6" ht="74.25" customHeight="1" x14ac:dyDescent="0.2">
      <c r="A1" s="143" t="s">
        <v>303</v>
      </c>
      <c r="B1" s="144"/>
      <c r="C1" s="144"/>
      <c r="D1" s="144"/>
      <c r="E1" s="144"/>
    </row>
    <row r="2" spans="1:6" ht="15" thickBot="1" x14ac:dyDescent="0.25">
      <c r="A2" s="145"/>
      <c r="B2" s="145"/>
      <c r="C2" s="145"/>
      <c r="D2" s="145"/>
      <c r="E2" s="145"/>
    </row>
    <row r="3" spans="1:6" ht="13.5" customHeight="1" thickBot="1" x14ac:dyDescent="0.3">
      <c r="A3" s="146" t="s">
        <v>285</v>
      </c>
      <c r="B3" s="147"/>
      <c r="C3" s="147"/>
      <c r="D3" s="147"/>
      <c r="E3" s="148"/>
      <c r="F3" s="106"/>
    </row>
    <row r="4" spans="1:6" ht="29.25" customHeight="1" x14ac:dyDescent="0.2">
      <c r="A4" s="149" t="s">
        <v>7</v>
      </c>
      <c r="B4" s="151" t="s">
        <v>0</v>
      </c>
      <c r="C4" s="6" t="s">
        <v>3</v>
      </c>
      <c r="D4" s="151" t="s">
        <v>6</v>
      </c>
      <c r="E4" s="153"/>
    </row>
    <row r="5" spans="1:6" ht="18.75" customHeight="1" x14ac:dyDescent="0.2">
      <c r="A5" s="150"/>
      <c r="B5" s="152"/>
      <c r="C5" s="11" t="s">
        <v>1</v>
      </c>
      <c r="D5" s="154"/>
      <c r="E5" s="155"/>
    </row>
    <row r="6" spans="1:6" ht="75.599999999999994" customHeight="1" x14ac:dyDescent="0.2">
      <c r="A6" s="77" t="s">
        <v>13</v>
      </c>
      <c r="B6" s="78" t="s">
        <v>187</v>
      </c>
      <c r="C6" s="35">
        <f>36956</f>
        <v>36956</v>
      </c>
      <c r="D6" s="137" t="s">
        <v>351</v>
      </c>
      <c r="E6" s="138"/>
    </row>
    <row r="7" spans="1:6" ht="28.5" customHeight="1" x14ac:dyDescent="0.2">
      <c r="A7" s="79" t="s">
        <v>14</v>
      </c>
      <c r="B7" s="80" t="s">
        <v>188</v>
      </c>
      <c r="C7" s="36">
        <v>0</v>
      </c>
      <c r="D7" s="137"/>
      <c r="E7" s="138"/>
    </row>
    <row r="8" spans="1:6" ht="28.5" customHeight="1" x14ac:dyDescent="0.2">
      <c r="A8" s="79" t="s">
        <v>15</v>
      </c>
      <c r="B8" s="80" t="s">
        <v>171</v>
      </c>
      <c r="C8" s="37">
        <f>C6+C7</f>
        <v>36956</v>
      </c>
      <c r="D8" s="137" t="s">
        <v>338</v>
      </c>
      <c r="E8" s="138"/>
    </row>
    <row r="9" spans="1:6" ht="42" customHeight="1" x14ac:dyDescent="0.2">
      <c r="A9" s="79" t="s">
        <v>16</v>
      </c>
      <c r="B9" s="80" t="s">
        <v>172</v>
      </c>
      <c r="C9" s="38">
        <v>7577</v>
      </c>
      <c r="D9" s="137" t="s">
        <v>338</v>
      </c>
      <c r="E9" s="138"/>
    </row>
    <row r="10" spans="1:6" ht="28.5" customHeight="1" x14ac:dyDescent="0.2">
      <c r="A10" s="79" t="s">
        <v>17</v>
      </c>
      <c r="B10" s="80" t="s">
        <v>173</v>
      </c>
      <c r="C10" s="38">
        <v>0</v>
      </c>
      <c r="D10" s="137"/>
      <c r="E10" s="138"/>
    </row>
    <row r="11" spans="1:6" ht="38.1" customHeight="1" x14ac:dyDescent="0.2">
      <c r="A11" s="79" t="s">
        <v>18</v>
      </c>
      <c r="B11" s="80" t="s">
        <v>174</v>
      </c>
      <c r="C11" s="37">
        <f>C9+C10</f>
        <v>7577</v>
      </c>
      <c r="D11" s="137" t="s">
        <v>353</v>
      </c>
      <c r="E11" s="138"/>
    </row>
    <row r="12" spans="1:6" ht="42" customHeight="1" x14ac:dyDescent="0.2">
      <c r="A12" s="79" t="s">
        <v>19</v>
      </c>
      <c r="B12" s="81" t="s">
        <v>175</v>
      </c>
      <c r="C12" s="36">
        <v>1296</v>
      </c>
      <c r="D12" s="137" t="s">
        <v>352</v>
      </c>
      <c r="E12" s="140"/>
    </row>
    <row r="13" spans="1:6" ht="51" x14ac:dyDescent="0.2">
      <c r="A13" s="84" t="s">
        <v>20</v>
      </c>
      <c r="B13" s="102" t="s">
        <v>304</v>
      </c>
      <c r="C13" s="45">
        <v>0</v>
      </c>
      <c r="D13" s="137"/>
      <c r="E13" s="139"/>
    </row>
    <row r="14" spans="1:6" x14ac:dyDescent="0.2">
      <c r="A14" s="14" t="s">
        <v>21</v>
      </c>
      <c r="B14" s="22" t="s">
        <v>161</v>
      </c>
      <c r="C14" s="35"/>
      <c r="D14" s="137"/>
      <c r="E14" s="140"/>
    </row>
    <row r="15" spans="1:6" ht="47.25" customHeight="1" thickBot="1" x14ac:dyDescent="0.25">
      <c r="A15" s="85" t="s">
        <v>22</v>
      </c>
      <c r="B15" s="103" t="s">
        <v>305</v>
      </c>
      <c r="C15" s="68">
        <v>0</v>
      </c>
      <c r="D15" s="141"/>
      <c r="E15" s="142"/>
    </row>
    <row r="16" spans="1:6" x14ac:dyDescent="0.2">
      <c r="A16" s="7"/>
      <c r="B16" s="7"/>
      <c r="C16" s="8"/>
      <c r="D16" s="10"/>
      <c r="E16" s="9"/>
    </row>
    <row r="17" spans="1:5" x14ac:dyDescent="0.2">
      <c r="A17" s="74"/>
      <c r="B17" s="74"/>
      <c r="C17" s="74"/>
      <c r="D17" s="74"/>
      <c r="E17" s="74"/>
    </row>
    <row r="19" spans="1:5" ht="12.75" customHeight="1" x14ac:dyDescent="0.2"/>
    <row r="34" ht="12.75" customHeight="1" x14ac:dyDescent="0.2"/>
    <row r="55" ht="12.75" customHeight="1" x14ac:dyDescent="0.2"/>
    <row r="74" ht="12.75" customHeight="1" x14ac:dyDescent="0.2"/>
    <row r="80" ht="41.25" customHeight="1" x14ac:dyDescent="0.2"/>
    <row r="82" ht="42" customHeight="1" x14ac:dyDescent="0.2"/>
    <row r="87" ht="12.75" customHeight="1" x14ac:dyDescent="0.2"/>
    <row r="100" ht="12.75" customHeight="1" x14ac:dyDescent="0.2"/>
    <row r="117" ht="12.75" customHeight="1" x14ac:dyDescent="0.2"/>
    <row r="139" ht="12.75" customHeight="1" x14ac:dyDescent="0.2"/>
    <row r="150" ht="12.75" customHeight="1" x14ac:dyDescent="0.2"/>
    <row r="152" ht="23.25" customHeight="1" x14ac:dyDescent="0.2"/>
    <row r="156" ht="24" customHeight="1" x14ac:dyDescent="0.2"/>
    <row r="157" ht="25.5" customHeight="1" x14ac:dyDescent="0.2"/>
  </sheetData>
  <sheetProtection selectLockedCells="1"/>
  <mergeCells count="16">
    <mergeCell ref="A1:E1"/>
    <mergeCell ref="A2:E2"/>
    <mergeCell ref="A3:E3"/>
    <mergeCell ref="A4:A5"/>
    <mergeCell ref="B4:B5"/>
    <mergeCell ref="D4:E5"/>
    <mergeCell ref="D6:E6"/>
    <mergeCell ref="D13:E13"/>
    <mergeCell ref="D14:E14"/>
    <mergeCell ref="D15:E15"/>
    <mergeCell ref="D7:E7"/>
    <mergeCell ref="D8:E8"/>
    <mergeCell ref="D9:E9"/>
    <mergeCell ref="D10:E10"/>
    <mergeCell ref="D11:E11"/>
    <mergeCell ref="D12:E12"/>
  </mergeCells>
  <phoneticPr fontId="3" type="noConversion"/>
  <printOptions horizontalCentered="1"/>
  <pageMargins left="0.74803149606299213" right="0.74803149606299213" top="0.78740157480314965" bottom="0.59055118110236227" header="0.31496062992125984" footer="0.31496062992125984"/>
  <pageSetup paperSize="9" scale="91" orientation="portrait" r:id="rId1"/>
  <headerFooter alignWithMargins="0">
    <oddHeader>&amp;C&amp;"Arial,Bold"&amp;12 2019/20 Electricity Performance Reporting Datasheets - Retail</oddHeader>
    <oddFooter>&amp;CCustomer numbers&amp;R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7"/>
  <sheetViews>
    <sheetView topLeftCell="A25" zoomScaleNormal="100" zoomScalePageLayoutView="78" workbookViewId="0">
      <selection activeCell="E34" sqref="E34"/>
    </sheetView>
  </sheetViews>
  <sheetFormatPr defaultRowHeight="14.25" x14ac:dyDescent="0.2"/>
  <cols>
    <col min="1" max="1" width="10.5" bestFit="1" customWidth="1"/>
    <col min="2" max="2" width="60.375" customWidth="1"/>
    <col min="3" max="4" width="12.875" customWidth="1"/>
    <col min="5" max="5" width="20.625" customWidth="1"/>
    <col min="8" max="8" width="17.125" customWidth="1"/>
    <col min="9" max="9" width="27.625" customWidth="1"/>
    <col min="10" max="10" width="19.25" customWidth="1"/>
  </cols>
  <sheetData>
    <row r="1" spans="1:6" ht="69" customHeight="1" x14ac:dyDescent="0.2">
      <c r="A1" s="143" t="s">
        <v>303</v>
      </c>
      <c r="B1" s="144"/>
      <c r="C1" s="144"/>
      <c r="D1" s="144"/>
      <c r="E1" s="144"/>
    </row>
    <row r="2" spans="1:6" ht="15.75" thickBot="1" x14ac:dyDescent="0.3">
      <c r="A2" s="163" t="e">
        <f>'Customer numbers'!#REF!</f>
        <v>#REF!</v>
      </c>
      <c r="B2" s="163"/>
      <c r="C2" s="163"/>
      <c r="D2" s="163"/>
      <c r="E2" s="163"/>
      <c r="F2" s="106"/>
    </row>
    <row r="3" spans="1:6" ht="15" thickBot="1" x14ac:dyDescent="0.25">
      <c r="A3" s="156" t="s">
        <v>296</v>
      </c>
      <c r="B3" s="157"/>
      <c r="C3" s="157"/>
      <c r="D3" s="157"/>
      <c r="E3" s="158"/>
    </row>
    <row r="4" spans="1:6" x14ac:dyDescent="0.2">
      <c r="A4" s="149" t="s">
        <v>8</v>
      </c>
      <c r="B4" s="151" t="s">
        <v>0</v>
      </c>
      <c r="C4" s="159" t="s">
        <v>3</v>
      </c>
      <c r="D4" s="160"/>
      <c r="E4" s="161" t="s">
        <v>6</v>
      </c>
    </row>
    <row r="5" spans="1:6" x14ac:dyDescent="0.2">
      <c r="A5" s="150"/>
      <c r="B5" s="152"/>
      <c r="C5" s="19" t="s">
        <v>1</v>
      </c>
      <c r="D5" s="19" t="s">
        <v>2</v>
      </c>
      <c r="E5" s="162"/>
    </row>
    <row r="6" spans="1:6" ht="38.25" x14ac:dyDescent="0.2">
      <c r="A6" s="82" t="s">
        <v>12</v>
      </c>
      <c r="B6" s="83" t="s">
        <v>286</v>
      </c>
      <c r="C6" s="48">
        <v>2</v>
      </c>
      <c r="D6" s="58"/>
      <c r="E6" s="1" t="s">
        <v>344</v>
      </c>
      <c r="F6" s="20"/>
    </row>
    <row r="7" spans="1:6" ht="38.25" x14ac:dyDescent="0.2">
      <c r="A7" s="82" t="s">
        <v>23</v>
      </c>
      <c r="B7" s="83" t="s">
        <v>287</v>
      </c>
      <c r="C7" s="65"/>
      <c r="D7" s="59">
        <f>IF(OR(C6=" ", C6=0, 'Customer numbers'!C8=0, 'Customer numbers'!C8=" ")," ", C6/'Customer numbers'!C8)</f>
        <v>5.4118411083450591E-5</v>
      </c>
      <c r="E7" s="1"/>
    </row>
    <row r="8" spans="1:6" ht="38.25" x14ac:dyDescent="0.2">
      <c r="A8" s="82" t="s">
        <v>24</v>
      </c>
      <c r="B8" s="83" t="s">
        <v>288</v>
      </c>
      <c r="C8" s="48">
        <v>0</v>
      </c>
      <c r="D8" s="63"/>
      <c r="E8" s="1"/>
    </row>
    <row r="9" spans="1:6" ht="38.25" x14ac:dyDescent="0.2">
      <c r="A9" s="82" t="s">
        <v>25</v>
      </c>
      <c r="B9" s="83" t="s">
        <v>289</v>
      </c>
      <c r="C9" s="65"/>
      <c r="D9" s="59">
        <v>0</v>
      </c>
      <c r="E9" s="1"/>
    </row>
    <row r="10" spans="1:6" x14ac:dyDescent="0.2">
      <c r="A10" s="13" t="s">
        <v>26</v>
      </c>
      <c r="B10" s="29" t="s">
        <v>161</v>
      </c>
      <c r="C10" s="49"/>
      <c r="D10" s="63"/>
      <c r="E10" s="1"/>
    </row>
    <row r="11" spans="1:6" x14ac:dyDescent="0.2">
      <c r="A11" s="13" t="s">
        <v>27</v>
      </c>
      <c r="B11" s="29" t="s">
        <v>161</v>
      </c>
      <c r="C11" s="65"/>
      <c r="D11" s="59" t="str">
        <f>IF(OR(C10=" ", C10=0, 'Customer numbers'!C8=0, 'Customer numbers'!C8=" ")," ", C10/'Customer numbers'!C8)</f>
        <v xml:space="preserve"> </v>
      </c>
      <c r="E11" s="1"/>
    </row>
    <row r="12" spans="1:6" ht="72" x14ac:dyDescent="0.2">
      <c r="A12" s="82" t="s">
        <v>28</v>
      </c>
      <c r="B12" s="83" t="s">
        <v>189</v>
      </c>
      <c r="C12" s="48">
        <v>2958</v>
      </c>
      <c r="D12" s="63"/>
      <c r="E12" s="1" t="s">
        <v>332</v>
      </c>
    </row>
    <row r="13" spans="1:6" x14ac:dyDescent="0.2">
      <c r="A13" s="82" t="s">
        <v>29</v>
      </c>
      <c r="B13" s="83" t="s">
        <v>190</v>
      </c>
      <c r="C13" s="65"/>
      <c r="D13" s="59">
        <f>IF(OR(C12=" ", C12=0, 'Customer numbers'!C8=0, 'Customer numbers'!C8=" ")," ", C12/'Customer numbers'!C8)</f>
        <v>8.0041129992423424E-2</v>
      </c>
      <c r="E13" s="1"/>
    </row>
    <row r="14" spans="1:6" ht="204" x14ac:dyDescent="0.2">
      <c r="A14" s="82" t="s">
        <v>30</v>
      </c>
      <c r="B14" s="83" t="s">
        <v>191</v>
      </c>
      <c r="C14" s="48">
        <v>8381</v>
      </c>
      <c r="D14" s="63"/>
      <c r="E14" s="1" t="s">
        <v>331</v>
      </c>
    </row>
    <row r="15" spans="1:6" ht="25.5" x14ac:dyDescent="0.25">
      <c r="A15" s="82" t="s">
        <v>31</v>
      </c>
      <c r="B15" s="83" t="s">
        <v>192</v>
      </c>
      <c r="C15" s="65"/>
      <c r="D15" s="59">
        <f>IF(OR(C14=" ", C14=0, 'Customer numbers'!C8=0, 'Customer numbers'!C8=" ")," ", C14/'Customer numbers'!C8)</f>
        <v>0.22678320164519969</v>
      </c>
      <c r="E15" s="1"/>
      <c r="F15" s="106"/>
    </row>
    <row r="16" spans="1:6" x14ac:dyDescent="0.2">
      <c r="A16" s="13" t="s">
        <v>32</v>
      </c>
      <c r="B16" s="29" t="s">
        <v>161</v>
      </c>
      <c r="C16" s="48"/>
      <c r="D16" s="63"/>
      <c r="E16" s="1"/>
    </row>
    <row r="17" spans="1:5" x14ac:dyDescent="0.2">
      <c r="A17" s="13" t="s">
        <v>33</v>
      </c>
      <c r="B17" s="29" t="s">
        <v>161</v>
      </c>
      <c r="C17" s="65"/>
      <c r="D17" s="59" t="str">
        <f>IF(OR(C16=" ", C16=0, 'Customer numbers'!C8=0, 'Customer numbers'!C8=" ")," ", C16/'Customer numbers'!C8)</f>
        <v xml:space="preserve"> </v>
      </c>
      <c r="E17" s="1"/>
    </row>
    <row r="18" spans="1:5" ht="25.5" x14ac:dyDescent="0.2">
      <c r="A18" s="82" t="s">
        <v>34</v>
      </c>
      <c r="B18" s="83" t="s">
        <v>193</v>
      </c>
      <c r="C18" s="48">
        <v>0</v>
      </c>
      <c r="D18" s="63"/>
      <c r="E18" s="1"/>
    </row>
    <row r="19" spans="1:5" ht="25.5" x14ac:dyDescent="0.2">
      <c r="A19" s="82" t="s">
        <v>35</v>
      </c>
      <c r="B19" s="83" t="s">
        <v>290</v>
      </c>
      <c r="C19" s="65"/>
      <c r="D19" s="59">
        <v>0</v>
      </c>
      <c r="E19" s="1"/>
    </row>
    <row r="20" spans="1:5" x14ac:dyDescent="0.2">
      <c r="A20" s="82" t="s">
        <v>36</v>
      </c>
      <c r="B20" s="83" t="s">
        <v>162</v>
      </c>
      <c r="C20" s="48">
        <v>141</v>
      </c>
      <c r="D20" s="63"/>
      <c r="E20" s="1"/>
    </row>
    <row r="21" spans="1:5" x14ac:dyDescent="0.2">
      <c r="A21" s="82" t="s">
        <v>37</v>
      </c>
      <c r="B21" s="83" t="s">
        <v>163</v>
      </c>
      <c r="C21" s="65"/>
      <c r="D21" s="59">
        <f>IF(OR(C20=" ", C20=0, 'Customer numbers'!C11=0, 'Customer numbers'!C11=" ")," ", C20/'Customer numbers'!C11)</f>
        <v>1.860894813250627E-2</v>
      </c>
      <c r="E21" s="1"/>
    </row>
    <row r="22" spans="1:5" ht="204" x14ac:dyDescent="0.2">
      <c r="A22" s="82" t="s">
        <v>38</v>
      </c>
      <c r="B22" s="83" t="s">
        <v>164</v>
      </c>
      <c r="C22" s="48">
        <v>1081</v>
      </c>
      <c r="D22" s="63"/>
      <c r="E22" s="1" t="s">
        <v>333</v>
      </c>
    </row>
    <row r="23" spans="1:5" ht="25.5" x14ac:dyDescent="0.2">
      <c r="A23" s="82" t="s">
        <v>39</v>
      </c>
      <c r="B23" s="83" t="s">
        <v>165</v>
      </c>
      <c r="C23" s="65"/>
      <c r="D23" s="59">
        <f>IF(OR(C22=" ", C22=0, 'Customer numbers'!C11=0, 'Customer numbers'!C11=" ")," ", C22/'Customer numbers'!C11)</f>
        <v>0.14266860234921472</v>
      </c>
      <c r="E23" s="1"/>
    </row>
    <row r="24" spans="1:5" x14ac:dyDescent="0.2">
      <c r="A24" s="13" t="s">
        <v>40</v>
      </c>
      <c r="B24" s="29" t="s">
        <v>161</v>
      </c>
      <c r="C24" s="49"/>
      <c r="D24" s="69"/>
      <c r="E24" s="1"/>
    </row>
    <row r="25" spans="1:5" x14ac:dyDescent="0.2">
      <c r="A25" s="13" t="s">
        <v>41</v>
      </c>
      <c r="B25" s="29" t="s">
        <v>161</v>
      </c>
      <c r="C25" s="70"/>
      <c r="D25" s="69" t="str">
        <f>IF(OR(C24=" ", C24=0, 'Customer numbers'!C11=0, 'Customer numbers'!C11=" ")," ", C24/'Customer numbers'!C11)</f>
        <v xml:space="preserve"> </v>
      </c>
      <c r="E25" s="1"/>
    </row>
    <row r="26" spans="1:5" ht="25.5" x14ac:dyDescent="0.2">
      <c r="A26" s="82" t="s">
        <v>42</v>
      </c>
      <c r="B26" s="83" t="s">
        <v>194</v>
      </c>
      <c r="C26" s="48">
        <v>0</v>
      </c>
      <c r="D26" s="63"/>
      <c r="E26" s="1"/>
    </row>
    <row r="27" spans="1:5" ht="25.5" x14ac:dyDescent="0.2">
      <c r="A27" s="82" t="s">
        <v>43</v>
      </c>
      <c r="B27" s="83" t="s">
        <v>195</v>
      </c>
      <c r="C27" s="65"/>
      <c r="D27" s="59">
        <v>0</v>
      </c>
      <c r="E27" s="1"/>
    </row>
    <row r="28" spans="1:5" ht="25.5" x14ac:dyDescent="0.2">
      <c r="A28" s="82" t="s">
        <v>44</v>
      </c>
      <c r="B28" s="83" t="s">
        <v>167</v>
      </c>
      <c r="C28" s="48">
        <v>0</v>
      </c>
      <c r="D28" s="63"/>
      <c r="E28" s="1"/>
    </row>
    <row r="29" spans="1:5" ht="25.5" x14ac:dyDescent="0.2">
      <c r="A29" s="82" t="s">
        <v>45</v>
      </c>
      <c r="B29" s="83" t="s">
        <v>166</v>
      </c>
      <c r="C29" s="65"/>
      <c r="D29" s="59">
        <v>0</v>
      </c>
      <c r="E29" s="1"/>
    </row>
    <row r="30" spans="1:5" ht="60" x14ac:dyDescent="0.2">
      <c r="A30" s="82" t="s">
        <v>46</v>
      </c>
      <c r="B30" s="83" t="s">
        <v>196</v>
      </c>
      <c r="C30" s="48">
        <v>43</v>
      </c>
      <c r="D30" s="63"/>
      <c r="E30" s="1" t="s">
        <v>345</v>
      </c>
    </row>
    <row r="31" spans="1:5" ht="25.5" x14ac:dyDescent="0.2">
      <c r="A31" s="82" t="s">
        <v>47</v>
      </c>
      <c r="B31" s="83" t="s">
        <v>197</v>
      </c>
      <c r="C31" s="65"/>
      <c r="D31" s="59">
        <f>IF(OR(C30=" ", C30=0, 'Customer numbers'!C8=0, 'Customer numbers'!C8=" ")," ", C30/'Customer numbers'!C8)</f>
        <v>1.1635458382941877E-3</v>
      </c>
      <c r="E31" s="1"/>
    </row>
    <row r="32" spans="1:5" ht="60" x14ac:dyDescent="0.2">
      <c r="A32" s="82" t="s">
        <v>48</v>
      </c>
      <c r="B32" s="83" t="s">
        <v>168</v>
      </c>
      <c r="C32" s="48">
        <v>1</v>
      </c>
      <c r="D32" s="63"/>
      <c r="E32" s="1" t="s">
        <v>345</v>
      </c>
    </row>
    <row r="33" spans="1:5" ht="25.5" x14ac:dyDescent="0.2">
      <c r="A33" s="82" t="s">
        <v>49</v>
      </c>
      <c r="B33" s="83" t="s">
        <v>169</v>
      </c>
      <c r="C33" s="65"/>
      <c r="D33" s="59">
        <f>IF(OR(C32=" ", C32=0, 'Customer numbers'!C11=0, 'Customer numbers'!C11=" ")," ", C32/'Customer numbers'!C11)</f>
        <v>1.3197835554968986E-4</v>
      </c>
      <c r="E33" s="1"/>
    </row>
    <row r="34" spans="1:5" ht="96" x14ac:dyDescent="0.2">
      <c r="A34" s="82" t="s">
        <v>50</v>
      </c>
      <c r="B34" s="83" t="s">
        <v>170</v>
      </c>
      <c r="C34" s="48">
        <v>1</v>
      </c>
      <c r="D34" s="58"/>
      <c r="E34" s="1" t="s">
        <v>348</v>
      </c>
    </row>
    <row r="35" spans="1:5" ht="84.75" thickBot="1" x14ac:dyDescent="0.25">
      <c r="A35" s="104" t="s">
        <v>128</v>
      </c>
      <c r="B35" s="105" t="s">
        <v>198</v>
      </c>
      <c r="C35" s="66">
        <v>360</v>
      </c>
      <c r="D35" s="67"/>
      <c r="E35" s="118" t="s">
        <v>346</v>
      </c>
    </row>
    <row r="36" spans="1:5" ht="27" customHeight="1" x14ac:dyDescent="0.2"/>
    <row r="37" spans="1:5" x14ac:dyDescent="0.2">
      <c r="A37" s="74"/>
      <c r="B37" s="74"/>
      <c r="C37" s="74"/>
      <c r="D37" s="74"/>
      <c r="E37" s="74"/>
    </row>
    <row r="58" spans="7:7" ht="15" x14ac:dyDescent="0.25">
      <c r="G58" s="106"/>
    </row>
    <row r="107" spans="7:7" ht="15" x14ac:dyDescent="0.25">
      <c r="G107" s="106"/>
    </row>
    <row r="236" spans="8:8" ht="15" x14ac:dyDescent="0.25">
      <c r="H236" s="106"/>
    </row>
    <row r="281" spans="8:11" x14ac:dyDescent="0.2">
      <c r="H281" t="s">
        <v>321</v>
      </c>
      <c r="I281" t="s">
        <v>324</v>
      </c>
      <c r="J281" t="s">
        <v>309</v>
      </c>
      <c r="K281">
        <v>2</v>
      </c>
    </row>
    <row r="282" spans="8:11" x14ac:dyDescent="0.2">
      <c r="H282" t="s">
        <v>321</v>
      </c>
      <c r="I282" t="s">
        <v>323</v>
      </c>
      <c r="J282" t="s">
        <v>310</v>
      </c>
      <c r="K282">
        <v>22</v>
      </c>
    </row>
    <row r="283" spans="8:11" x14ac:dyDescent="0.2">
      <c r="H283" t="s">
        <v>321</v>
      </c>
      <c r="I283" t="s">
        <v>324</v>
      </c>
      <c r="J283" t="s">
        <v>310</v>
      </c>
      <c r="K283">
        <v>4</v>
      </c>
    </row>
    <row r="284" spans="8:11" x14ac:dyDescent="0.2">
      <c r="H284" t="s">
        <v>321</v>
      </c>
      <c r="I284" t="s">
        <v>323</v>
      </c>
      <c r="J284" t="s">
        <v>311</v>
      </c>
      <c r="K284">
        <v>6</v>
      </c>
    </row>
    <row r="285" spans="8:11" x14ac:dyDescent="0.2">
      <c r="H285" t="s">
        <v>321</v>
      </c>
      <c r="I285" t="s">
        <v>324</v>
      </c>
      <c r="J285" t="s">
        <v>311</v>
      </c>
      <c r="K285">
        <v>3</v>
      </c>
    </row>
    <row r="286" spans="8:11" x14ac:dyDescent="0.2">
      <c r="H286" t="s">
        <v>321</v>
      </c>
      <c r="I286" t="s">
        <v>323</v>
      </c>
      <c r="J286" t="s">
        <v>312</v>
      </c>
      <c r="K286">
        <v>9</v>
      </c>
    </row>
    <row r="287" spans="8:11" x14ac:dyDescent="0.2">
      <c r="H287" t="s">
        <v>321</v>
      </c>
      <c r="I287" t="s">
        <v>324</v>
      </c>
      <c r="J287" t="s">
        <v>312</v>
      </c>
      <c r="K287">
        <v>6</v>
      </c>
    </row>
    <row r="288" spans="8:11" x14ac:dyDescent="0.2">
      <c r="H288" t="s">
        <v>321</v>
      </c>
      <c r="I288" t="s">
        <v>323</v>
      </c>
      <c r="J288" t="s">
        <v>313</v>
      </c>
      <c r="K288">
        <v>3</v>
      </c>
    </row>
    <row r="289" spans="8:11" x14ac:dyDescent="0.2">
      <c r="H289" t="s">
        <v>321</v>
      </c>
      <c r="I289" t="s">
        <v>324</v>
      </c>
      <c r="J289" t="s">
        <v>313</v>
      </c>
      <c r="K289">
        <v>4</v>
      </c>
    </row>
    <row r="290" spans="8:11" x14ac:dyDescent="0.2">
      <c r="H290" t="s">
        <v>321</v>
      </c>
      <c r="I290" t="s">
        <v>323</v>
      </c>
      <c r="J290" t="s">
        <v>314</v>
      </c>
      <c r="K290">
        <v>8</v>
      </c>
    </row>
    <row r="291" spans="8:11" x14ac:dyDescent="0.2">
      <c r="H291" t="s">
        <v>321</v>
      </c>
      <c r="I291" t="s">
        <v>324</v>
      </c>
      <c r="J291" t="s">
        <v>314</v>
      </c>
      <c r="K291">
        <v>1</v>
      </c>
    </row>
    <row r="292" spans="8:11" x14ac:dyDescent="0.2">
      <c r="H292" t="s">
        <v>321</v>
      </c>
      <c r="I292" t="s">
        <v>323</v>
      </c>
      <c r="J292" t="s">
        <v>315</v>
      </c>
      <c r="K292">
        <v>21</v>
      </c>
    </row>
    <row r="293" spans="8:11" x14ac:dyDescent="0.2">
      <c r="H293" t="s">
        <v>321</v>
      </c>
      <c r="I293" t="s">
        <v>324</v>
      </c>
      <c r="J293" t="s">
        <v>315</v>
      </c>
      <c r="K293">
        <v>2</v>
      </c>
    </row>
    <row r="294" spans="8:11" x14ac:dyDescent="0.2">
      <c r="H294" t="s">
        <v>321</v>
      </c>
      <c r="I294" t="s">
        <v>323</v>
      </c>
      <c r="J294" t="s">
        <v>316</v>
      </c>
      <c r="K294">
        <v>2</v>
      </c>
    </row>
    <row r="295" spans="8:11" x14ac:dyDescent="0.2">
      <c r="H295" t="s">
        <v>321</v>
      </c>
      <c r="I295" t="s">
        <v>324</v>
      </c>
      <c r="J295" t="s">
        <v>316</v>
      </c>
      <c r="K295">
        <v>8</v>
      </c>
    </row>
    <row r="296" spans="8:11" x14ac:dyDescent="0.2">
      <c r="H296" t="s">
        <v>321</v>
      </c>
      <c r="I296" t="s">
        <v>323</v>
      </c>
      <c r="J296" t="s">
        <v>317</v>
      </c>
      <c r="K296">
        <v>2</v>
      </c>
    </row>
    <row r="297" spans="8:11" x14ac:dyDescent="0.2">
      <c r="H297" t="s">
        <v>321</v>
      </c>
      <c r="I297" t="s">
        <v>324</v>
      </c>
      <c r="J297" t="s">
        <v>317</v>
      </c>
      <c r="K297">
        <v>2</v>
      </c>
    </row>
    <row r="298" spans="8:11" x14ac:dyDescent="0.2">
      <c r="H298" t="s">
        <v>321</v>
      </c>
      <c r="I298" t="s">
        <v>323</v>
      </c>
      <c r="J298" t="s">
        <v>318</v>
      </c>
      <c r="K298">
        <v>6</v>
      </c>
    </row>
    <row r="299" spans="8:11" x14ac:dyDescent="0.2">
      <c r="H299" t="s">
        <v>321</v>
      </c>
      <c r="I299" t="s">
        <v>324</v>
      </c>
      <c r="J299" t="s">
        <v>318</v>
      </c>
      <c r="K299">
        <v>3</v>
      </c>
    </row>
    <row r="300" spans="8:11" x14ac:dyDescent="0.2">
      <c r="H300" t="s">
        <v>321</v>
      </c>
      <c r="I300" t="s">
        <v>323</v>
      </c>
      <c r="J300" t="s">
        <v>319</v>
      </c>
      <c r="K300">
        <v>17</v>
      </c>
    </row>
    <row r="301" spans="8:11" x14ac:dyDescent="0.2">
      <c r="H301" t="s">
        <v>321</v>
      </c>
      <c r="I301" t="s">
        <v>324</v>
      </c>
      <c r="J301" t="s">
        <v>319</v>
      </c>
      <c r="K301">
        <v>1</v>
      </c>
    </row>
    <row r="302" spans="8:11" x14ac:dyDescent="0.2">
      <c r="H302" t="s">
        <v>321</v>
      </c>
      <c r="I302" t="s">
        <v>323</v>
      </c>
      <c r="J302" t="s">
        <v>320</v>
      </c>
      <c r="K302">
        <v>5</v>
      </c>
    </row>
    <row r="303" spans="8:11" x14ac:dyDescent="0.2">
      <c r="H303" t="s">
        <v>321</v>
      </c>
      <c r="I303" t="s">
        <v>324</v>
      </c>
      <c r="J303" t="s">
        <v>320</v>
      </c>
      <c r="K303">
        <v>2</v>
      </c>
    </row>
    <row r="304" spans="8:11" x14ac:dyDescent="0.2">
      <c r="H304" t="s">
        <v>322</v>
      </c>
      <c r="I304" t="s">
        <v>323</v>
      </c>
      <c r="J304" t="s">
        <v>309</v>
      </c>
      <c r="K304">
        <v>81</v>
      </c>
    </row>
    <row r="305" spans="8:11" x14ac:dyDescent="0.2">
      <c r="H305" t="s">
        <v>322</v>
      </c>
      <c r="I305" t="s">
        <v>324</v>
      </c>
      <c r="J305" t="s">
        <v>309</v>
      </c>
      <c r="K305">
        <v>44</v>
      </c>
    </row>
    <row r="306" spans="8:11" x14ac:dyDescent="0.2">
      <c r="H306" t="s">
        <v>322</v>
      </c>
      <c r="I306" t="s">
        <v>323</v>
      </c>
      <c r="J306" t="s">
        <v>310</v>
      </c>
      <c r="K306">
        <v>80</v>
      </c>
    </row>
    <row r="307" spans="8:11" x14ac:dyDescent="0.2">
      <c r="H307" t="s">
        <v>322</v>
      </c>
      <c r="I307" t="s">
        <v>324</v>
      </c>
      <c r="J307" t="s">
        <v>310</v>
      </c>
      <c r="K307">
        <v>43</v>
      </c>
    </row>
    <row r="308" spans="8:11" x14ac:dyDescent="0.2">
      <c r="H308" t="s">
        <v>322</v>
      </c>
      <c r="I308" t="s">
        <v>323</v>
      </c>
      <c r="J308" t="s">
        <v>311</v>
      </c>
      <c r="K308">
        <v>61</v>
      </c>
    </row>
    <row r="309" spans="8:11" x14ac:dyDescent="0.2">
      <c r="H309" t="s">
        <v>322</v>
      </c>
      <c r="I309" t="s">
        <v>324</v>
      </c>
      <c r="J309" t="s">
        <v>311</v>
      </c>
      <c r="K309">
        <v>22</v>
      </c>
    </row>
    <row r="310" spans="8:11" x14ac:dyDescent="0.2">
      <c r="H310" t="s">
        <v>322</v>
      </c>
      <c r="I310" t="s">
        <v>323</v>
      </c>
      <c r="J310" t="s">
        <v>312</v>
      </c>
      <c r="K310">
        <v>78</v>
      </c>
    </row>
    <row r="311" spans="8:11" x14ac:dyDescent="0.2">
      <c r="H311" t="s">
        <v>322</v>
      </c>
      <c r="I311" t="s">
        <v>324</v>
      </c>
      <c r="J311" t="s">
        <v>312</v>
      </c>
      <c r="K311">
        <v>38</v>
      </c>
    </row>
    <row r="312" spans="8:11" x14ac:dyDescent="0.2">
      <c r="H312" t="s">
        <v>322</v>
      </c>
      <c r="I312" t="s">
        <v>323</v>
      </c>
      <c r="J312" t="s">
        <v>313</v>
      </c>
      <c r="K312">
        <v>66</v>
      </c>
    </row>
    <row r="313" spans="8:11" x14ac:dyDescent="0.2">
      <c r="H313" t="s">
        <v>322</v>
      </c>
      <c r="I313" t="s">
        <v>324</v>
      </c>
      <c r="J313" t="s">
        <v>313</v>
      </c>
      <c r="K313">
        <v>37</v>
      </c>
    </row>
    <row r="314" spans="8:11" x14ac:dyDescent="0.2">
      <c r="H314" t="s">
        <v>322</v>
      </c>
      <c r="I314" t="s">
        <v>323</v>
      </c>
      <c r="J314" t="s">
        <v>314</v>
      </c>
      <c r="K314">
        <v>49</v>
      </c>
    </row>
    <row r="315" spans="8:11" x14ac:dyDescent="0.2">
      <c r="H315" t="s">
        <v>322</v>
      </c>
      <c r="I315" t="s">
        <v>324</v>
      </c>
      <c r="J315" t="s">
        <v>314</v>
      </c>
      <c r="K315">
        <v>36</v>
      </c>
    </row>
    <row r="316" spans="8:11" x14ac:dyDescent="0.2">
      <c r="H316" t="s">
        <v>322</v>
      </c>
      <c r="I316" t="s">
        <v>323</v>
      </c>
      <c r="J316" t="s">
        <v>315</v>
      </c>
      <c r="K316">
        <v>73</v>
      </c>
    </row>
    <row r="317" spans="8:11" x14ac:dyDescent="0.2">
      <c r="H317" t="s">
        <v>322</v>
      </c>
      <c r="I317" t="s">
        <v>324</v>
      </c>
      <c r="J317" t="s">
        <v>315</v>
      </c>
      <c r="K317">
        <v>27</v>
      </c>
    </row>
    <row r="318" spans="8:11" x14ac:dyDescent="0.2">
      <c r="H318" t="s">
        <v>322</v>
      </c>
      <c r="I318" t="s">
        <v>323</v>
      </c>
      <c r="J318" t="s">
        <v>316</v>
      </c>
      <c r="K318">
        <v>80</v>
      </c>
    </row>
    <row r="319" spans="8:11" x14ac:dyDescent="0.2">
      <c r="H319" t="s">
        <v>322</v>
      </c>
      <c r="I319" t="s">
        <v>324</v>
      </c>
      <c r="J319" t="s">
        <v>316</v>
      </c>
      <c r="K319">
        <v>94</v>
      </c>
    </row>
    <row r="320" spans="8:11" x14ac:dyDescent="0.2">
      <c r="H320" t="s">
        <v>322</v>
      </c>
      <c r="I320" t="s">
        <v>323</v>
      </c>
      <c r="J320" t="s">
        <v>317</v>
      </c>
      <c r="K320">
        <v>62</v>
      </c>
    </row>
    <row r="321" spans="8:11" x14ac:dyDescent="0.2">
      <c r="H321" t="s">
        <v>322</v>
      </c>
      <c r="I321" t="s">
        <v>324</v>
      </c>
      <c r="J321" t="s">
        <v>317</v>
      </c>
      <c r="K321">
        <v>37</v>
      </c>
    </row>
    <row r="322" spans="8:11" x14ac:dyDescent="0.2">
      <c r="H322" t="s">
        <v>322</v>
      </c>
      <c r="I322" t="s">
        <v>323</v>
      </c>
      <c r="J322" t="s">
        <v>318</v>
      </c>
      <c r="K322">
        <v>60</v>
      </c>
    </row>
    <row r="323" spans="8:11" x14ac:dyDescent="0.2">
      <c r="H323" t="s">
        <v>322</v>
      </c>
      <c r="I323" t="s">
        <v>324</v>
      </c>
      <c r="J323" t="s">
        <v>318</v>
      </c>
      <c r="K323">
        <v>41</v>
      </c>
    </row>
    <row r="324" spans="8:11" x14ac:dyDescent="0.2">
      <c r="H324" t="s">
        <v>322</v>
      </c>
      <c r="I324" t="s">
        <v>323</v>
      </c>
      <c r="J324" t="s">
        <v>319</v>
      </c>
      <c r="K324">
        <v>91</v>
      </c>
    </row>
    <row r="325" spans="8:11" x14ac:dyDescent="0.2">
      <c r="H325" t="s">
        <v>322</v>
      </c>
      <c r="I325" t="s">
        <v>324</v>
      </c>
      <c r="J325" t="s">
        <v>319</v>
      </c>
      <c r="K325">
        <v>25</v>
      </c>
    </row>
    <row r="326" spans="8:11" x14ac:dyDescent="0.2">
      <c r="H326" t="s">
        <v>322</v>
      </c>
      <c r="I326" t="s">
        <v>323</v>
      </c>
      <c r="J326" t="s">
        <v>320</v>
      </c>
      <c r="K326">
        <v>56</v>
      </c>
    </row>
    <row r="327" spans="8:11" x14ac:dyDescent="0.2">
      <c r="H327" t="s">
        <v>322</v>
      </c>
      <c r="I327" t="s">
        <v>324</v>
      </c>
      <c r="J327" t="s">
        <v>320</v>
      </c>
      <c r="K327">
        <v>51</v>
      </c>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&amp;CBilling and payment&amp;R 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0"/>
  <sheetViews>
    <sheetView topLeftCell="A10" zoomScale="120" zoomScaleNormal="120" workbookViewId="0">
      <selection activeCell="E19" sqref="E19"/>
    </sheetView>
  </sheetViews>
  <sheetFormatPr defaultRowHeight="14.25" x14ac:dyDescent="0.2"/>
  <cols>
    <col min="1" max="1" width="10.5" bestFit="1" customWidth="1"/>
    <col min="2" max="2" width="60.375" customWidth="1"/>
    <col min="3" max="4" width="12.875" customWidth="1"/>
    <col min="5" max="5" width="20.625" customWidth="1"/>
    <col min="33" max="33" width="18.125" customWidth="1"/>
    <col min="34" max="34" width="12.875" customWidth="1"/>
    <col min="35" max="35" width="8.875" customWidth="1"/>
  </cols>
  <sheetData>
    <row r="1" spans="1:36" ht="79.5" customHeight="1" x14ac:dyDescent="0.2">
      <c r="A1" s="143" t="s">
        <v>303</v>
      </c>
      <c r="B1" s="144"/>
      <c r="C1" s="144"/>
      <c r="D1" s="144"/>
      <c r="E1" s="144"/>
    </row>
    <row r="2" spans="1:36" ht="15" thickBot="1" x14ac:dyDescent="0.25">
      <c r="A2" s="164" t="e">
        <f>'Customer numbers'!#REF!</f>
        <v>#REF!</v>
      </c>
      <c r="B2" s="164"/>
      <c r="C2" s="164"/>
      <c r="D2" s="164"/>
      <c r="E2" s="164"/>
    </row>
    <row r="3" spans="1:36" ht="15.75" thickBot="1" x14ac:dyDescent="0.3">
      <c r="A3" s="156" t="s">
        <v>291</v>
      </c>
      <c r="B3" s="157"/>
      <c r="C3" s="157"/>
      <c r="D3" s="157"/>
      <c r="E3" s="158"/>
      <c r="G3" s="106"/>
      <c r="AG3" s="106"/>
      <c r="AH3" s="106"/>
      <c r="AI3" s="106"/>
      <c r="AJ3" s="106"/>
    </row>
    <row r="4" spans="1:36" x14ac:dyDescent="0.2">
      <c r="A4" s="149" t="s">
        <v>8</v>
      </c>
      <c r="B4" s="151" t="s">
        <v>0</v>
      </c>
      <c r="C4" s="159" t="s">
        <v>3</v>
      </c>
      <c r="D4" s="160"/>
      <c r="E4" s="161" t="s">
        <v>6</v>
      </c>
    </row>
    <row r="5" spans="1:36" x14ac:dyDescent="0.2">
      <c r="A5" s="150"/>
      <c r="B5" s="152"/>
      <c r="C5" s="19" t="s">
        <v>1</v>
      </c>
      <c r="D5" s="19" t="s">
        <v>2</v>
      </c>
      <c r="E5" s="162"/>
    </row>
    <row r="6" spans="1:36" ht="36" x14ac:dyDescent="0.2">
      <c r="A6" s="84" t="s">
        <v>51</v>
      </c>
      <c r="B6" s="83" t="s">
        <v>199</v>
      </c>
      <c r="C6" s="35">
        <v>2741</v>
      </c>
      <c r="D6" s="63"/>
      <c r="E6" s="1" t="s">
        <v>347</v>
      </c>
    </row>
    <row r="7" spans="1:36" x14ac:dyDescent="0.2">
      <c r="A7" s="84" t="s">
        <v>52</v>
      </c>
      <c r="B7" s="83" t="s">
        <v>200</v>
      </c>
      <c r="C7" s="40"/>
      <c r="D7" s="59">
        <f>IF(OR(C6=" ", C6=0, 'Customer numbers'!C8=0, 'Customer numbers'!C8=" ")," ", C6/'Customer numbers'!C8)</f>
        <v>7.4169282389869029E-2</v>
      </c>
      <c r="E7" s="1"/>
    </row>
    <row r="8" spans="1:36" x14ac:dyDescent="0.2">
      <c r="A8" s="84" t="s">
        <v>53</v>
      </c>
      <c r="B8" s="83" t="s">
        <v>201</v>
      </c>
      <c r="C8" s="35">
        <v>128</v>
      </c>
      <c r="D8" s="63"/>
      <c r="E8" s="1"/>
    </row>
    <row r="9" spans="1:36" x14ac:dyDescent="0.2">
      <c r="A9" s="84" t="s">
        <v>54</v>
      </c>
      <c r="B9" s="83" t="s">
        <v>202</v>
      </c>
      <c r="C9" s="40"/>
      <c r="D9" s="59">
        <f>IF(OR(C8=" ", C8=0, 'Customer numbers'!C11=0, 'Customer numbers'!C11=" ")," ", C8/'Customer numbers'!C11)</f>
        <v>1.6893229510360302E-2</v>
      </c>
      <c r="E9" s="1"/>
    </row>
    <row r="10" spans="1:36" ht="36" x14ac:dyDescent="0.2">
      <c r="A10" s="84" t="s">
        <v>55</v>
      </c>
      <c r="B10" s="83" t="s">
        <v>203</v>
      </c>
      <c r="C10" s="35">
        <v>1352</v>
      </c>
      <c r="D10" s="63"/>
      <c r="E10" s="1" t="s">
        <v>347</v>
      </c>
    </row>
    <row r="11" spans="1:36" ht="25.5" x14ac:dyDescent="0.2">
      <c r="A11" s="84" t="s">
        <v>56</v>
      </c>
      <c r="B11" s="83" t="s">
        <v>204</v>
      </c>
      <c r="C11" s="40"/>
      <c r="D11" s="59">
        <f>IF(OR(C10=" ", C10=0, C$6=0, C$6=" ")," ", C10/C$6)</f>
        <v>0.49325063845311928</v>
      </c>
      <c r="E11" s="1"/>
    </row>
    <row r="12" spans="1:36" ht="38.25" x14ac:dyDescent="0.2">
      <c r="A12" s="84" t="s">
        <v>57</v>
      </c>
      <c r="B12" s="83" t="s">
        <v>205</v>
      </c>
      <c r="C12" s="35">
        <v>1589</v>
      </c>
      <c r="D12" s="63"/>
      <c r="E12" s="1"/>
    </row>
    <row r="13" spans="1:36" ht="38.25" x14ac:dyDescent="0.2">
      <c r="A13" s="84" t="s">
        <v>58</v>
      </c>
      <c r="B13" s="83" t="s">
        <v>206</v>
      </c>
      <c r="C13" s="40"/>
      <c r="D13" s="59">
        <f>IF(OR(C12=" ", C12=0, C$6=0, C$6=" ")," ", C12/C$6)</f>
        <v>0.57971543232396938</v>
      </c>
      <c r="E13" s="1"/>
    </row>
    <row r="14" spans="1:36" ht="25.5" x14ac:dyDescent="0.2">
      <c r="A14" s="84" t="s">
        <v>59</v>
      </c>
      <c r="B14" s="83" t="s">
        <v>207</v>
      </c>
      <c r="C14" s="35">
        <v>1075</v>
      </c>
      <c r="D14" s="63"/>
      <c r="E14" s="1"/>
    </row>
    <row r="15" spans="1:36" ht="25.5" x14ac:dyDescent="0.2">
      <c r="A15" s="84" t="s">
        <v>60</v>
      </c>
      <c r="B15" s="83" t="s">
        <v>208</v>
      </c>
      <c r="C15" s="40"/>
      <c r="D15" s="59">
        <f>IF(OR(C14=" ", C14=0, C$6=0, C$6=" ")," ", C14/C$6)</f>
        <v>0.39219263042685154</v>
      </c>
      <c r="E15" s="1"/>
    </row>
    <row r="16" spans="1:36" ht="48" x14ac:dyDescent="0.2">
      <c r="A16" s="84" t="s">
        <v>61</v>
      </c>
      <c r="B16" s="83" t="s">
        <v>209</v>
      </c>
      <c r="C16" s="35">
        <v>31969</v>
      </c>
      <c r="D16" s="63"/>
      <c r="E16" s="1" t="s">
        <v>334</v>
      </c>
    </row>
    <row r="17" spans="1:34" ht="24" customHeight="1" x14ac:dyDescent="0.2">
      <c r="A17" s="84" t="s">
        <v>62</v>
      </c>
      <c r="B17" s="83" t="s">
        <v>160</v>
      </c>
      <c r="C17" s="40"/>
      <c r="D17" s="59">
        <f>IF(OR(C16=" ", C16=0, 'Customer numbers'!C12=0, 'Customer numbers'!C12=" ")," ", C16/'Customer numbers'!C12)</f>
        <v>24.667438271604937</v>
      </c>
      <c r="E17" s="1"/>
    </row>
    <row r="18" spans="1:34" x14ac:dyDescent="0.2">
      <c r="A18" s="14" t="s">
        <v>63</v>
      </c>
      <c r="B18" s="29" t="s">
        <v>161</v>
      </c>
      <c r="C18" s="45"/>
      <c r="D18" s="69"/>
      <c r="E18" s="1"/>
    </row>
    <row r="19" spans="1:34" ht="51.75" thickBot="1" x14ac:dyDescent="0.25">
      <c r="A19" s="85" t="s">
        <v>64</v>
      </c>
      <c r="B19" s="86" t="s">
        <v>210</v>
      </c>
      <c r="C19" s="39">
        <v>1295</v>
      </c>
      <c r="D19" s="64"/>
      <c r="E19" s="1" t="s">
        <v>355</v>
      </c>
    </row>
    <row r="20" spans="1:34" x14ac:dyDescent="0.2">
      <c r="D20" s="41"/>
    </row>
    <row r="21" spans="1:34" x14ac:dyDescent="0.2">
      <c r="A21" s="74"/>
      <c r="B21" s="74"/>
      <c r="C21" s="74"/>
      <c r="D21" s="74"/>
      <c r="E21" s="74"/>
    </row>
    <row r="28" spans="1:34" ht="15" x14ac:dyDescent="0.25">
      <c r="AH28" s="106"/>
    </row>
    <row r="29" spans="1:34" ht="15" x14ac:dyDescent="0.25">
      <c r="AH29" s="106"/>
    </row>
    <row r="43" spans="7:7" ht="15" x14ac:dyDescent="0.25">
      <c r="G43" s="106"/>
    </row>
    <row r="85" spans="7:7" ht="15" x14ac:dyDescent="0.25">
      <c r="G85" s="106"/>
    </row>
    <row r="109" spans="12:18" ht="15" x14ac:dyDescent="0.25">
      <c r="L109" s="106"/>
      <c r="M109" s="106"/>
      <c r="N109" s="106"/>
      <c r="O109" s="106"/>
      <c r="P109" s="106"/>
      <c r="Q109" s="106"/>
      <c r="R109" s="106"/>
    </row>
    <row r="130" spans="7:7" ht="15" x14ac:dyDescent="0.25">
      <c r="G130" s="106"/>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&amp;CDisconnections for non-payment&amp;R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topLeftCell="A13" zoomScaleNormal="100" workbookViewId="0">
      <selection activeCell="E8" sqref="E8"/>
    </sheetView>
  </sheetViews>
  <sheetFormatPr defaultRowHeight="14.25" x14ac:dyDescent="0.2"/>
  <cols>
    <col min="1" max="1" width="10.5" bestFit="1" customWidth="1"/>
    <col min="2" max="2" width="60.375" customWidth="1"/>
    <col min="3" max="4" width="12.875" customWidth="1"/>
    <col min="5" max="5" width="20.625" customWidth="1"/>
  </cols>
  <sheetData>
    <row r="1" spans="1:7" ht="72" customHeight="1" x14ac:dyDescent="0.2">
      <c r="A1" s="143" t="s">
        <v>303</v>
      </c>
      <c r="B1" s="144"/>
      <c r="C1" s="144"/>
      <c r="D1" s="144"/>
      <c r="E1" s="144"/>
    </row>
    <row r="2" spans="1:7" ht="15" thickBot="1" x14ac:dyDescent="0.25">
      <c r="A2" s="164" t="e">
        <f>'Customer numbers'!#REF!</f>
        <v>#REF!</v>
      </c>
      <c r="B2" s="164"/>
      <c r="C2" s="164"/>
      <c r="D2" s="164"/>
      <c r="E2" s="164"/>
    </row>
    <row r="3" spans="1:7" ht="15.75" thickBot="1" x14ac:dyDescent="0.3">
      <c r="A3" s="156" t="s">
        <v>4</v>
      </c>
      <c r="B3" s="157"/>
      <c r="C3" s="157"/>
      <c r="D3" s="157"/>
      <c r="E3" s="158"/>
      <c r="G3" s="106"/>
    </row>
    <row r="4" spans="1:7" x14ac:dyDescent="0.2">
      <c r="A4" s="149" t="s">
        <v>8</v>
      </c>
      <c r="B4" s="151" t="s">
        <v>0</v>
      </c>
      <c r="C4" s="159" t="s">
        <v>3</v>
      </c>
      <c r="D4" s="160"/>
      <c r="E4" s="161" t="s">
        <v>6</v>
      </c>
    </row>
    <row r="5" spans="1:7" x14ac:dyDescent="0.2">
      <c r="A5" s="150"/>
      <c r="B5" s="152"/>
      <c r="C5" s="19" t="s">
        <v>1</v>
      </c>
      <c r="D5" s="19" t="s">
        <v>2</v>
      </c>
      <c r="E5" s="162"/>
    </row>
    <row r="6" spans="1:7" ht="25.5" x14ac:dyDescent="0.2">
      <c r="A6" s="84" t="s">
        <v>65</v>
      </c>
      <c r="B6" s="83" t="s">
        <v>211</v>
      </c>
      <c r="C6" s="35">
        <v>1489</v>
      </c>
      <c r="D6" s="58"/>
      <c r="E6" s="1" t="s">
        <v>339</v>
      </c>
    </row>
    <row r="7" spans="1:7" ht="25.5" x14ac:dyDescent="0.2">
      <c r="A7" s="84" t="s">
        <v>66</v>
      </c>
      <c r="B7" s="83" t="s">
        <v>212</v>
      </c>
      <c r="C7" s="40"/>
      <c r="D7" s="59">
        <f>IF(OR(C6=" ", C6=0, 'Disconnections for non-payment'!C6=0, 'Disconnections for non-payment'!C6=" ")," ", C6/'Disconnections for non-payment'!C6)</f>
        <v>0.54323239693542502</v>
      </c>
      <c r="E7" s="1"/>
    </row>
    <row r="8" spans="1:7" ht="48" x14ac:dyDescent="0.2">
      <c r="A8" s="84" t="s">
        <v>67</v>
      </c>
      <c r="B8" s="83" t="s">
        <v>213</v>
      </c>
      <c r="C8" s="35">
        <v>86</v>
      </c>
      <c r="D8" s="58"/>
      <c r="E8" s="1" t="s">
        <v>358</v>
      </c>
    </row>
    <row r="9" spans="1:7" ht="25.5" x14ac:dyDescent="0.2">
      <c r="A9" s="84" t="s">
        <v>68</v>
      </c>
      <c r="B9" s="83" t="s">
        <v>214</v>
      </c>
      <c r="C9" s="40"/>
      <c r="D9" s="59">
        <f>IF(OR(C8=" ", C8=0, 'Disconnections for non-payment'!C8=0, 'Disconnections for non-payment'!C8=" ")," ", C8/'Disconnections for non-payment'!C8)</f>
        <v>0.671875</v>
      </c>
      <c r="E9" s="1"/>
    </row>
    <row r="10" spans="1:7" ht="25.5" x14ac:dyDescent="0.2">
      <c r="A10" s="84" t="s">
        <v>69</v>
      </c>
      <c r="B10" s="83" t="s">
        <v>215</v>
      </c>
      <c r="C10" s="35">
        <v>991</v>
      </c>
      <c r="D10" s="58"/>
      <c r="E10" s="1"/>
    </row>
    <row r="11" spans="1:7" ht="27.75" customHeight="1" x14ac:dyDescent="0.2">
      <c r="A11" s="84" t="s">
        <v>70</v>
      </c>
      <c r="B11" s="83" t="s">
        <v>216</v>
      </c>
      <c r="C11" s="40"/>
      <c r="D11" s="60">
        <f>IF(OR(C10=" ", C10=0, 'Disconnections for non-payment'!C6=0, 'Disconnections for non-payment'!C6=" ")," ", C10/'Disconnections for non-payment'!C6)</f>
        <v>0.3615468807004743</v>
      </c>
      <c r="E11" s="1"/>
    </row>
    <row r="12" spans="1:7" ht="38.25" x14ac:dyDescent="0.2">
      <c r="A12" s="84" t="s">
        <v>71</v>
      </c>
      <c r="B12" s="83" t="s">
        <v>217</v>
      </c>
      <c r="C12" s="35">
        <v>619</v>
      </c>
      <c r="D12" s="58"/>
      <c r="E12" s="1"/>
    </row>
    <row r="13" spans="1:7" ht="38.25" x14ac:dyDescent="0.2">
      <c r="A13" s="84" t="s">
        <v>72</v>
      </c>
      <c r="B13" s="83" t="s">
        <v>218</v>
      </c>
      <c r="C13" s="40"/>
      <c r="D13" s="60">
        <f>IF(OR(C12=" ", C12=0, 'Disconnections for non-payment'!C6=0, 'Disconnections for non-payment'!C6=" ")," ", C12/'Disconnections for non-payment'!C6)</f>
        <v>0.22582998905508939</v>
      </c>
      <c r="E13" s="1"/>
    </row>
    <row r="14" spans="1:7" ht="25.5" x14ac:dyDescent="0.2">
      <c r="A14" s="84" t="s">
        <v>73</v>
      </c>
      <c r="B14" s="83" t="s">
        <v>219</v>
      </c>
      <c r="C14" s="35">
        <v>551</v>
      </c>
      <c r="D14" s="58"/>
      <c r="E14" s="1"/>
    </row>
    <row r="15" spans="1:7" ht="25.5" x14ac:dyDescent="0.2">
      <c r="A15" s="84" t="s">
        <v>74</v>
      </c>
      <c r="B15" s="83" t="s">
        <v>220</v>
      </c>
      <c r="C15" s="40"/>
      <c r="D15" s="60">
        <f>IF(OR(C14=" ", C14=0, 'Disconnections for non-payment'!C6=0, 'Disconnections for non-payment'!C6=" ")," ", C14/'Disconnections for non-payment'!C6)</f>
        <v>0.20102152499087925</v>
      </c>
      <c r="E15" s="1"/>
    </row>
    <row r="16" spans="1:7" ht="38.25" x14ac:dyDescent="0.2">
      <c r="A16" s="84" t="s">
        <v>75</v>
      </c>
      <c r="B16" s="83" t="s">
        <v>221</v>
      </c>
      <c r="C16" s="42">
        <v>2723</v>
      </c>
      <c r="D16" s="61"/>
      <c r="E16" s="1"/>
    </row>
    <row r="17" spans="1:5" ht="38.25" x14ac:dyDescent="0.2">
      <c r="A17" s="84" t="s">
        <v>76</v>
      </c>
      <c r="B17" s="83" t="s">
        <v>222</v>
      </c>
      <c r="C17" s="43"/>
      <c r="D17" s="59">
        <f>IF(OR(C16=" ", C16=0, 'Disconnections for non-payment'!C6=0, 'Disconnections for non-payment'!C6=" ")," ", C16/'Disconnections for non-payment'!C6)</f>
        <v>0.99343305363006207</v>
      </c>
      <c r="E17" s="1"/>
    </row>
    <row r="18" spans="1:5" ht="25.5" x14ac:dyDescent="0.2">
      <c r="A18" s="84" t="s">
        <v>77</v>
      </c>
      <c r="B18" s="83" t="s">
        <v>223</v>
      </c>
      <c r="C18" s="35">
        <v>0</v>
      </c>
      <c r="D18" s="58"/>
      <c r="E18" s="1"/>
    </row>
    <row r="19" spans="1:5" ht="25.5" x14ac:dyDescent="0.2">
      <c r="A19" s="84" t="s">
        <v>78</v>
      </c>
      <c r="B19" s="83" t="s">
        <v>224</v>
      </c>
      <c r="C19" s="40"/>
      <c r="D19" s="59" t="str">
        <f>IF(OR(C18=" ", C18=0,C16=" ", C16=0)," ", C18/C16)</f>
        <v xml:space="preserve"> </v>
      </c>
      <c r="E19" s="1" t="s">
        <v>306</v>
      </c>
    </row>
    <row r="20" spans="1:5" ht="38.25" x14ac:dyDescent="0.2">
      <c r="A20" s="84" t="s">
        <v>79</v>
      </c>
      <c r="B20" s="83" t="s">
        <v>225</v>
      </c>
      <c r="C20" s="42">
        <v>112</v>
      </c>
      <c r="D20" s="61"/>
      <c r="E20" s="1"/>
    </row>
    <row r="21" spans="1:5" ht="38.25" x14ac:dyDescent="0.2">
      <c r="A21" s="84" t="s">
        <v>80</v>
      </c>
      <c r="B21" s="83" t="s">
        <v>226</v>
      </c>
      <c r="C21" s="43"/>
      <c r="D21" s="59">
        <f>IF(OR(C20=" ", C20=0, 'Disconnections for non-payment'!C8=0, 'Disconnections for non-payment'!C8=" ")," ", C20/'Disconnections for non-payment'!C8)</f>
        <v>0.875</v>
      </c>
      <c r="E21" s="1"/>
    </row>
    <row r="22" spans="1:5" ht="25.5" x14ac:dyDescent="0.2">
      <c r="A22" s="84" t="s">
        <v>81</v>
      </c>
      <c r="B22" s="83" t="s">
        <v>228</v>
      </c>
      <c r="C22" s="35">
        <v>0</v>
      </c>
      <c r="D22" s="58"/>
      <c r="E22" s="1"/>
    </row>
    <row r="23" spans="1:5" ht="26.25" thickBot="1" x14ac:dyDescent="0.25">
      <c r="A23" s="85" t="s">
        <v>82</v>
      </c>
      <c r="B23" s="86" t="s">
        <v>227</v>
      </c>
      <c r="C23" s="44"/>
      <c r="D23" s="62" t="str">
        <f>IF(OR(C22=" ", C22=0,C20=" ", C20=0)," ", C22/C20)</f>
        <v xml:space="preserve"> </v>
      </c>
      <c r="E23" s="2" t="s">
        <v>306</v>
      </c>
    </row>
    <row r="25" spans="1:5" x14ac:dyDescent="0.2">
      <c r="A25" s="74"/>
      <c r="B25" s="74"/>
      <c r="C25" s="74"/>
      <c r="D25" s="74"/>
      <c r="E25" s="74"/>
    </row>
    <row r="47" spans="7:7" ht="15" x14ac:dyDescent="0.25">
      <c r="G47" s="106"/>
    </row>
    <row r="72" spans="7:9" x14ac:dyDescent="0.2">
      <c r="I72" s="120"/>
    </row>
    <row r="78" spans="7:9" ht="15" x14ac:dyDescent="0.25">
      <c r="G78" s="106"/>
    </row>
    <row r="125" spans="7:7" ht="15" x14ac:dyDescent="0.25">
      <c r="G125" s="106"/>
    </row>
    <row r="178" spans="7:7" ht="15" x14ac:dyDescent="0.25">
      <c r="G178" s="106"/>
    </row>
    <row r="235" spans="7:7" ht="15" x14ac:dyDescent="0.25">
      <c r="G235" s="106"/>
    </row>
  </sheetData>
  <mergeCells count="7">
    <mergeCell ref="A1:E1"/>
    <mergeCell ref="A3:E3"/>
    <mergeCell ref="E4:E5"/>
    <mergeCell ref="C4:D4"/>
    <mergeCell ref="A4:A5"/>
    <mergeCell ref="B4:B5"/>
    <mergeCell ref="A2:E2"/>
  </mergeCells>
  <pageMargins left="0.7" right="0.7" top="0.75" bottom="0.75" header="0.3" footer="0.3"/>
  <pageSetup paperSize="9" scale="76" orientation="portrait" r:id="rId1"/>
  <headerFooter>
    <oddHeader>&amp;C&amp;"Arial,Bold"&amp;12 2019/20 Electricity Performance Reporting Datasheets - Retail</oddHeader>
    <oddFooter>&amp;CReconnections&amp;R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opLeftCell="A13" zoomScaleNormal="100" workbookViewId="0">
      <selection activeCell="E12" sqref="E12"/>
    </sheetView>
  </sheetViews>
  <sheetFormatPr defaultRowHeight="14.25" x14ac:dyDescent="0.2"/>
  <cols>
    <col min="1" max="1" width="10.5" bestFit="1" customWidth="1"/>
    <col min="2" max="2" width="60.375" customWidth="1"/>
    <col min="3" max="4" width="12.875" customWidth="1"/>
    <col min="5" max="5" width="20.625" customWidth="1"/>
  </cols>
  <sheetData>
    <row r="1" spans="1:7" ht="77.25" customHeight="1" x14ac:dyDescent="0.2">
      <c r="A1" s="143" t="s">
        <v>303</v>
      </c>
      <c r="B1" s="144"/>
      <c r="C1" s="144"/>
      <c r="D1" s="144"/>
      <c r="E1" s="144"/>
    </row>
    <row r="2" spans="1:7" ht="15" thickBot="1" x14ac:dyDescent="0.25">
      <c r="A2" s="164" t="e">
        <f>'Customer numbers'!#REF!</f>
        <v>#REF!</v>
      </c>
      <c r="B2" s="164"/>
      <c r="C2" s="164"/>
      <c r="D2" s="164"/>
      <c r="E2" s="164"/>
    </row>
    <row r="3" spans="1:7" ht="15.75" thickBot="1" x14ac:dyDescent="0.3">
      <c r="A3" s="156" t="s">
        <v>5</v>
      </c>
      <c r="B3" s="157"/>
      <c r="C3" s="157"/>
      <c r="D3" s="157"/>
      <c r="E3" s="158"/>
      <c r="G3" s="106"/>
    </row>
    <row r="4" spans="1:7" x14ac:dyDescent="0.2">
      <c r="A4" s="149" t="s">
        <v>8</v>
      </c>
      <c r="B4" s="151" t="s">
        <v>0</v>
      </c>
      <c r="C4" s="159" t="s">
        <v>3</v>
      </c>
      <c r="D4" s="160"/>
      <c r="E4" s="161" t="s">
        <v>6</v>
      </c>
    </row>
    <row r="5" spans="1:7" x14ac:dyDescent="0.2">
      <c r="A5" s="150"/>
      <c r="B5" s="152"/>
      <c r="C5" s="19" t="s">
        <v>1</v>
      </c>
      <c r="D5" s="19" t="s">
        <v>2</v>
      </c>
      <c r="E5" s="162"/>
    </row>
    <row r="6" spans="1:7" ht="144" x14ac:dyDescent="0.2">
      <c r="A6" s="84" t="s">
        <v>83</v>
      </c>
      <c r="B6" s="83" t="s">
        <v>176</v>
      </c>
      <c r="C6" s="35">
        <v>1348</v>
      </c>
      <c r="D6" s="3"/>
      <c r="E6" s="1" t="s">
        <v>330</v>
      </c>
    </row>
    <row r="7" spans="1:7" ht="25.5" x14ac:dyDescent="0.2">
      <c r="A7" s="84" t="s">
        <v>84</v>
      </c>
      <c r="B7" s="83" t="s">
        <v>177</v>
      </c>
      <c r="C7" s="35">
        <v>171</v>
      </c>
      <c r="D7" s="3"/>
      <c r="E7" s="1" t="s">
        <v>306</v>
      </c>
    </row>
    <row r="8" spans="1:7" ht="25.5" x14ac:dyDescent="0.2">
      <c r="A8" s="84" t="s">
        <v>85</v>
      </c>
      <c r="B8" s="83" t="s">
        <v>229</v>
      </c>
      <c r="C8" s="35">
        <v>803</v>
      </c>
      <c r="D8" s="3"/>
      <c r="E8" s="1"/>
    </row>
    <row r="9" spans="1:7" x14ac:dyDescent="0.2">
      <c r="A9" s="84" t="s">
        <v>86</v>
      </c>
      <c r="B9" s="83" t="s">
        <v>230</v>
      </c>
      <c r="C9" s="40"/>
      <c r="D9" s="17">
        <f>IF(OR(C$6=" ", C$6=0,C8=" ", C8=0)," ", C8/C$6)</f>
        <v>0.5956973293768546</v>
      </c>
      <c r="E9" s="1"/>
    </row>
    <row r="10" spans="1:7" ht="36" x14ac:dyDescent="0.2">
      <c r="A10" s="84" t="s">
        <v>87</v>
      </c>
      <c r="B10" s="83" t="s">
        <v>231</v>
      </c>
      <c r="C10" s="35">
        <v>115</v>
      </c>
      <c r="D10" s="3"/>
      <c r="E10" s="1" t="s">
        <v>328</v>
      </c>
      <c r="G10" s="134"/>
    </row>
    <row r="11" spans="1:7" x14ac:dyDescent="0.2">
      <c r="A11" s="84" t="s">
        <v>88</v>
      </c>
      <c r="B11" s="83" t="s">
        <v>232</v>
      </c>
      <c r="C11" s="40"/>
      <c r="D11" s="17">
        <f>IF(OR(C$7=" ", C$7=0,C10=" ", C10=0)," ", C10/C$7)</f>
        <v>0.67251461988304095</v>
      </c>
      <c r="E11" s="1"/>
    </row>
    <row r="12" spans="1:7" ht="144" x14ac:dyDescent="0.2">
      <c r="A12" s="84" t="s">
        <v>89</v>
      </c>
      <c r="B12" s="83" t="s">
        <v>233</v>
      </c>
      <c r="C12" s="35">
        <v>0</v>
      </c>
      <c r="D12" s="3"/>
      <c r="E12" s="1" t="s">
        <v>356</v>
      </c>
    </row>
    <row r="13" spans="1:7" x14ac:dyDescent="0.2">
      <c r="A13" s="84" t="s">
        <v>90</v>
      </c>
      <c r="B13" s="83" t="s">
        <v>234</v>
      </c>
      <c r="C13" s="40"/>
      <c r="D13" s="17" t="str">
        <f>IF(OR(C$6=" ", C$6=0,C12=" ", C12=0)," ", C12/C$6)</f>
        <v xml:space="preserve"> </v>
      </c>
      <c r="E13" s="1"/>
    </row>
    <row r="14" spans="1:7" x14ac:dyDescent="0.2">
      <c r="A14" s="84" t="s">
        <v>91</v>
      </c>
      <c r="B14" s="83" t="s">
        <v>235</v>
      </c>
      <c r="C14" s="35">
        <v>0</v>
      </c>
      <c r="D14" s="3"/>
      <c r="E14" s="1"/>
    </row>
    <row r="15" spans="1:7" x14ac:dyDescent="0.2">
      <c r="A15" s="84" t="s">
        <v>92</v>
      </c>
      <c r="B15" s="83" t="s">
        <v>236</v>
      </c>
      <c r="C15" s="40"/>
      <c r="D15" s="17" t="str">
        <f>IF(OR(C$7=" ", C$7=0,C14=" ", C14=0)," ", C14/C$7)</f>
        <v xml:space="preserve"> </v>
      </c>
      <c r="E15" s="1"/>
    </row>
    <row r="16" spans="1:7" ht="36" x14ac:dyDescent="0.2">
      <c r="A16" s="84" t="s">
        <v>93</v>
      </c>
      <c r="B16" s="83" t="s">
        <v>237</v>
      </c>
      <c r="C16" s="45">
        <v>20</v>
      </c>
      <c r="D16" s="3"/>
      <c r="E16" s="1" t="s">
        <v>327</v>
      </c>
    </row>
    <row r="17" spans="1:6" ht="32.25" customHeight="1" x14ac:dyDescent="0.2">
      <c r="A17" s="84" t="s">
        <v>94</v>
      </c>
      <c r="B17" s="83" t="s">
        <v>238</v>
      </c>
      <c r="C17" s="40"/>
      <c r="D17" s="17">
        <f>IF(OR(C$6=" ", C$6=0,C16=" ", C16=0)," ", C16/C$6)</f>
        <v>1.483679525222552E-2</v>
      </c>
      <c r="E17" s="1"/>
    </row>
    <row r="18" spans="1:6" ht="29.25" customHeight="1" x14ac:dyDescent="0.2">
      <c r="A18" s="84" t="s">
        <v>95</v>
      </c>
      <c r="B18" s="83" t="s">
        <v>239</v>
      </c>
      <c r="C18" s="45">
        <v>1</v>
      </c>
      <c r="D18" s="3"/>
      <c r="E18" s="1"/>
    </row>
    <row r="19" spans="1:6" ht="33" customHeight="1" x14ac:dyDescent="0.2">
      <c r="A19" s="84" t="s">
        <v>96</v>
      </c>
      <c r="B19" s="83" t="s">
        <v>240</v>
      </c>
      <c r="C19" s="40"/>
      <c r="D19" s="17">
        <f>IF(OR(C$7=" ", C$7=0,C18=" ", C18=0)," ", C18/C$7)</f>
        <v>5.8479532163742687E-3</v>
      </c>
      <c r="E19" s="1"/>
    </row>
    <row r="20" spans="1:6" ht="168" x14ac:dyDescent="0.2">
      <c r="A20" s="84" t="s">
        <v>97</v>
      </c>
      <c r="B20" s="83" t="s">
        <v>241</v>
      </c>
      <c r="C20" s="45">
        <v>525</v>
      </c>
      <c r="D20" s="3"/>
      <c r="E20" s="1" t="s">
        <v>349</v>
      </c>
    </row>
    <row r="21" spans="1:6" x14ac:dyDescent="0.2">
      <c r="A21" s="84" t="s">
        <v>98</v>
      </c>
      <c r="B21" s="83" t="s">
        <v>242</v>
      </c>
      <c r="C21" s="40"/>
      <c r="D21" s="17">
        <f>IF(OR(C$6=" ", C$6=0,C20=" ", C20=0)," ", C20/C$6)</f>
        <v>0.38946587537091987</v>
      </c>
      <c r="E21" s="1"/>
    </row>
    <row r="22" spans="1:6" ht="36" x14ac:dyDescent="0.2">
      <c r="A22" s="84" t="s">
        <v>99</v>
      </c>
      <c r="B22" s="83" t="s">
        <v>243</v>
      </c>
      <c r="C22" s="35">
        <v>55</v>
      </c>
      <c r="D22" s="3"/>
      <c r="E22" s="1" t="s">
        <v>329</v>
      </c>
    </row>
    <row r="23" spans="1:6" x14ac:dyDescent="0.2">
      <c r="A23" s="84" t="s">
        <v>100</v>
      </c>
      <c r="B23" s="83" t="s">
        <v>244</v>
      </c>
      <c r="C23" s="40"/>
      <c r="D23" s="17">
        <f>IF(OR(C$7=" ", C$7=0,C22=" ", C22=0)," ", C22/C$7)</f>
        <v>0.32163742690058478</v>
      </c>
      <c r="E23" s="1"/>
    </row>
    <row r="24" spans="1:6" ht="25.5" x14ac:dyDescent="0.2">
      <c r="A24" s="84" t="s">
        <v>101</v>
      </c>
      <c r="B24" s="83" t="s">
        <v>245</v>
      </c>
      <c r="C24" s="45">
        <v>1343</v>
      </c>
      <c r="D24" s="3"/>
      <c r="E24" s="1" t="s">
        <v>326</v>
      </c>
    </row>
    <row r="25" spans="1:6" ht="25.5" x14ac:dyDescent="0.2">
      <c r="A25" s="84" t="s">
        <v>102</v>
      </c>
      <c r="B25" s="83" t="s">
        <v>246</v>
      </c>
      <c r="C25" s="33"/>
      <c r="D25" s="17">
        <f>IF(OR(C$6=" ", C$6=0,C24=" ", C24=0)," ", C24/C$6)</f>
        <v>0.99629080118694358</v>
      </c>
      <c r="E25" s="1"/>
    </row>
    <row r="26" spans="1:6" ht="25.5" x14ac:dyDescent="0.2">
      <c r="A26" s="84" t="s">
        <v>103</v>
      </c>
      <c r="B26" s="83" t="s">
        <v>247</v>
      </c>
      <c r="C26" s="45">
        <v>5</v>
      </c>
      <c r="D26" s="15"/>
      <c r="E26" s="1"/>
    </row>
    <row r="27" spans="1:6" ht="25.5" x14ac:dyDescent="0.2">
      <c r="A27" s="84" t="s">
        <v>104</v>
      </c>
      <c r="B27" s="83" t="s">
        <v>248</v>
      </c>
      <c r="C27" s="33"/>
      <c r="D27" s="17">
        <f>IF(OR(C$6=0,C$6=" ",C26=0,C26=" ")," ",C26/C$6)</f>
        <v>3.70919881305638E-3</v>
      </c>
      <c r="E27" s="1"/>
    </row>
    <row r="28" spans="1:6" ht="25.5" x14ac:dyDescent="0.2">
      <c r="A28" s="84" t="s">
        <v>105</v>
      </c>
      <c r="B28" s="83" t="s">
        <v>249</v>
      </c>
      <c r="C28" s="45">
        <v>169</v>
      </c>
      <c r="D28" s="15"/>
      <c r="E28" s="1" t="s">
        <v>326</v>
      </c>
      <c r="F28" s="135"/>
    </row>
    <row r="29" spans="1:6" ht="25.5" x14ac:dyDescent="0.2">
      <c r="A29" s="84" t="s">
        <v>106</v>
      </c>
      <c r="B29" s="83" t="s">
        <v>250</v>
      </c>
      <c r="C29" s="33"/>
      <c r="D29" s="17">
        <f>IF(OR(C$7=0,C$7=" ",C28=0,C28=" ")," ",C28/C$7)</f>
        <v>0.98830409356725146</v>
      </c>
      <c r="E29" s="1"/>
    </row>
    <row r="30" spans="1:6" ht="25.5" x14ac:dyDescent="0.2">
      <c r="A30" s="84" t="s">
        <v>107</v>
      </c>
      <c r="B30" s="83" t="s">
        <v>251</v>
      </c>
      <c r="C30" s="45">
        <v>2</v>
      </c>
      <c r="D30" s="15"/>
      <c r="E30" s="1"/>
    </row>
    <row r="31" spans="1:6" ht="25.5" x14ac:dyDescent="0.2">
      <c r="A31" s="84" t="s">
        <v>108</v>
      </c>
      <c r="B31" s="83" t="s">
        <v>252</v>
      </c>
      <c r="C31" s="33"/>
      <c r="D31" s="17">
        <f>IF(OR(C$7=0,C$7=" ",C30=0,C30=" ")," ",C30/C$7)</f>
        <v>1.1695906432748537E-2</v>
      </c>
      <c r="E31" s="1"/>
    </row>
    <row r="32" spans="1:6" ht="24" customHeight="1" x14ac:dyDescent="0.2">
      <c r="A32" s="84" t="s">
        <v>109</v>
      </c>
      <c r="B32" s="83" t="s">
        <v>253</v>
      </c>
      <c r="C32" s="45">
        <v>3</v>
      </c>
      <c r="D32" s="3"/>
      <c r="E32" s="1"/>
    </row>
    <row r="33" spans="1:5" ht="25.5" x14ac:dyDescent="0.2">
      <c r="A33" s="84" t="s">
        <v>110</v>
      </c>
      <c r="B33" s="83" t="s">
        <v>254</v>
      </c>
      <c r="C33" s="45">
        <v>3</v>
      </c>
      <c r="D33" s="16"/>
      <c r="E33" s="1"/>
    </row>
    <row r="34" spans="1:5" ht="25.5" x14ac:dyDescent="0.2">
      <c r="A34" s="84" t="s">
        <v>111</v>
      </c>
      <c r="B34" s="83" t="s">
        <v>255</v>
      </c>
      <c r="C34" s="46"/>
      <c r="D34" s="132">
        <f>IF(OR(C32=0,C32=" ",C33=0,C33=" ")," ",C33/C32)</f>
        <v>1</v>
      </c>
      <c r="E34" s="1"/>
    </row>
    <row r="35" spans="1:5" ht="25.5" x14ac:dyDescent="0.2">
      <c r="A35" s="84" t="s">
        <v>112</v>
      </c>
      <c r="B35" s="83" t="s">
        <v>256</v>
      </c>
      <c r="C35" s="45">
        <v>0</v>
      </c>
      <c r="D35" s="16"/>
      <c r="E35" s="1"/>
    </row>
    <row r="36" spans="1:5" ht="26.25" thickBot="1" x14ac:dyDescent="0.25">
      <c r="A36" s="85" t="s">
        <v>113</v>
      </c>
      <c r="B36" s="86" t="s">
        <v>257</v>
      </c>
      <c r="C36" s="47"/>
      <c r="D36" s="18" t="str">
        <f>IF(OR(C32=0,C32=" ",C35=0,C35=" ")," ",C35/C32)</f>
        <v xml:space="preserve"> </v>
      </c>
      <c r="E36" s="2"/>
    </row>
    <row r="38" spans="1:5" x14ac:dyDescent="0.2">
      <c r="A38" s="74"/>
      <c r="B38" s="74"/>
      <c r="C38" s="74"/>
      <c r="D38" s="74"/>
      <c r="E38" s="74"/>
    </row>
    <row r="42" spans="1:5" x14ac:dyDescent="0.2">
      <c r="B42" s="31"/>
    </row>
    <row r="87" spans="8:8" ht="15" x14ac:dyDescent="0.25">
      <c r="H87" s="106"/>
    </row>
    <row r="133" spans="9:15" ht="15" x14ac:dyDescent="0.25">
      <c r="I133" s="106"/>
      <c r="J133" s="106"/>
      <c r="K133" s="106"/>
      <c r="L133" s="106"/>
      <c r="M133" s="106"/>
      <c r="N133" s="106"/>
      <c r="O133" s="106"/>
    </row>
  </sheetData>
  <mergeCells count="7">
    <mergeCell ref="A1:E1"/>
    <mergeCell ref="A3:E3"/>
    <mergeCell ref="C4:D4"/>
    <mergeCell ref="E4:E5"/>
    <mergeCell ref="A4:A5"/>
    <mergeCell ref="B4:B5"/>
    <mergeCell ref="A2:E2"/>
  </mergeCells>
  <pageMargins left="0.7" right="0.7" top="0.75" bottom="0.75" header="0.3" footer="0.3"/>
  <pageSetup paperSize="9" scale="76" orientation="portrait" r:id="rId1"/>
  <headerFooter>
    <oddHeader>&amp;C&amp;"Arial,Bold"&amp;12 2019/20 Electricity Performance Reporting Datasheets - Retail</oddHeader>
    <oddFooter>&amp;CComplaints    &amp;R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activeCell="E7" sqref="E7"/>
    </sheetView>
  </sheetViews>
  <sheetFormatPr defaultRowHeight="14.25" x14ac:dyDescent="0.2"/>
  <cols>
    <col min="1" max="1" width="10.5" bestFit="1" customWidth="1"/>
    <col min="2" max="2" width="40.375" customWidth="1"/>
    <col min="3" max="3" width="15.5" customWidth="1"/>
    <col min="4" max="4" width="14.75" customWidth="1"/>
    <col min="5" max="5" width="30.25" customWidth="1"/>
  </cols>
  <sheetData>
    <row r="1" spans="1:5" ht="70.5" customHeight="1" x14ac:dyDescent="0.2">
      <c r="A1" s="143" t="s">
        <v>303</v>
      </c>
      <c r="B1" s="144"/>
      <c r="C1" s="144"/>
      <c r="D1" s="144"/>
      <c r="E1" s="144"/>
    </row>
    <row r="2" spans="1:5" ht="15" thickBot="1" x14ac:dyDescent="0.25">
      <c r="A2" s="164" t="e">
        <f>'Customer numbers'!#REF!</f>
        <v>#REF!</v>
      </c>
      <c r="B2" s="164"/>
      <c r="C2" s="164"/>
      <c r="D2" s="164"/>
      <c r="E2" s="164"/>
    </row>
    <row r="3" spans="1:5" ht="15" thickBot="1" x14ac:dyDescent="0.25">
      <c r="A3" s="156" t="s">
        <v>292</v>
      </c>
      <c r="B3" s="157"/>
      <c r="C3" s="157"/>
      <c r="D3" s="157"/>
      <c r="E3" s="158"/>
    </row>
    <row r="4" spans="1:5" x14ac:dyDescent="0.2">
      <c r="A4" s="149" t="s">
        <v>8</v>
      </c>
      <c r="B4" s="151" t="s">
        <v>0</v>
      </c>
      <c r="C4" s="159" t="s">
        <v>3</v>
      </c>
      <c r="D4" s="160"/>
      <c r="E4" s="161" t="s">
        <v>6</v>
      </c>
    </row>
    <row r="5" spans="1:5" x14ac:dyDescent="0.2">
      <c r="A5" s="150"/>
      <c r="B5" s="152"/>
      <c r="C5" s="19" t="s">
        <v>1</v>
      </c>
      <c r="D5" s="19" t="s">
        <v>11</v>
      </c>
      <c r="E5" s="162"/>
    </row>
    <row r="6" spans="1:5" ht="25.5" x14ac:dyDescent="0.2">
      <c r="A6" s="82" t="s">
        <v>114</v>
      </c>
      <c r="B6" s="83" t="s">
        <v>178</v>
      </c>
      <c r="C6" s="48">
        <v>6</v>
      </c>
      <c r="D6" s="54"/>
      <c r="E6" s="4"/>
    </row>
    <row r="7" spans="1:5" ht="96" x14ac:dyDescent="0.2">
      <c r="A7" s="84" t="s">
        <v>115</v>
      </c>
      <c r="B7" s="83" t="s">
        <v>258</v>
      </c>
      <c r="C7" s="55"/>
      <c r="D7" s="53">
        <v>1140</v>
      </c>
      <c r="E7" s="4" t="s">
        <v>357</v>
      </c>
    </row>
    <row r="8" spans="1:5" ht="72" x14ac:dyDescent="0.2">
      <c r="A8" s="82" t="s">
        <v>116</v>
      </c>
      <c r="B8" s="83" t="s">
        <v>179</v>
      </c>
      <c r="C8" s="49">
        <v>31</v>
      </c>
      <c r="D8" s="54"/>
      <c r="E8" s="4" t="s">
        <v>325</v>
      </c>
    </row>
    <row r="9" spans="1:5" ht="25.5" x14ac:dyDescent="0.2">
      <c r="A9" s="82" t="s">
        <v>117</v>
      </c>
      <c r="B9" s="83" t="s">
        <v>180</v>
      </c>
      <c r="C9" s="55"/>
      <c r="D9" s="53">
        <v>8400</v>
      </c>
      <c r="E9" s="4"/>
    </row>
    <row r="10" spans="1:5" ht="25.5" x14ac:dyDescent="0.2">
      <c r="A10" s="82" t="s">
        <v>118</v>
      </c>
      <c r="B10" s="83" t="s">
        <v>181</v>
      </c>
      <c r="C10" s="49">
        <v>0</v>
      </c>
      <c r="D10" s="54"/>
      <c r="E10" s="4"/>
    </row>
    <row r="11" spans="1:5" ht="26.25" thickBot="1" x14ac:dyDescent="0.25">
      <c r="A11" s="87" t="s">
        <v>119</v>
      </c>
      <c r="B11" s="86" t="s">
        <v>182</v>
      </c>
      <c r="C11" s="56"/>
      <c r="D11" s="57">
        <v>0</v>
      </c>
      <c r="E11" s="5"/>
    </row>
    <row r="13" spans="1:5" x14ac:dyDescent="0.2">
      <c r="A13" s="73"/>
      <c r="B13" s="72"/>
    </row>
  </sheetData>
  <mergeCells count="7">
    <mergeCell ref="A1:E1"/>
    <mergeCell ref="A4:A5"/>
    <mergeCell ref="B4:B5"/>
    <mergeCell ref="C4:D4"/>
    <mergeCell ref="A3:E3"/>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&amp;CCompensation payments&amp;R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Normal="100" workbookViewId="0">
      <selection activeCell="F7" sqref="F1:H1048576"/>
    </sheetView>
  </sheetViews>
  <sheetFormatPr defaultRowHeight="14.25" x14ac:dyDescent="0.2"/>
  <cols>
    <col min="1" max="1" width="10.5" bestFit="1" customWidth="1"/>
    <col min="2" max="2" width="48.375" customWidth="1"/>
    <col min="3" max="4" width="12.875" customWidth="1"/>
    <col min="5" max="5" width="28.25" customWidth="1"/>
  </cols>
  <sheetData>
    <row r="1" spans="1:5" ht="69" customHeight="1" x14ac:dyDescent="0.2">
      <c r="A1" s="143" t="s">
        <v>303</v>
      </c>
      <c r="B1" s="144"/>
      <c r="C1" s="144"/>
      <c r="D1" s="144"/>
      <c r="E1" s="144"/>
    </row>
    <row r="2" spans="1:5" ht="15" thickBot="1" x14ac:dyDescent="0.25">
      <c r="A2" s="164" t="e">
        <f>'Customer numbers'!#REF!</f>
        <v>#REF!</v>
      </c>
      <c r="B2" s="164"/>
      <c r="C2" s="164"/>
      <c r="D2" s="164"/>
      <c r="E2" s="164"/>
    </row>
    <row r="3" spans="1:5" ht="15" thickBot="1" x14ac:dyDescent="0.25">
      <c r="A3" s="156" t="s">
        <v>293</v>
      </c>
      <c r="B3" s="157"/>
      <c r="C3" s="157"/>
      <c r="D3" s="157"/>
      <c r="E3" s="158"/>
    </row>
    <row r="4" spans="1:5" x14ac:dyDescent="0.2">
      <c r="A4" s="149" t="s">
        <v>8</v>
      </c>
      <c r="B4" s="151" t="s">
        <v>0</v>
      </c>
      <c r="C4" s="159" t="s">
        <v>3</v>
      </c>
      <c r="D4" s="160"/>
      <c r="E4" s="161" t="s">
        <v>9</v>
      </c>
    </row>
    <row r="5" spans="1:5" x14ac:dyDescent="0.2">
      <c r="A5" s="150"/>
      <c r="B5" s="152"/>
      <c r="C5" s="23" t="s">
        <v>1</v>
      </c>
      <c r="D5" s="23" t="s">
        <v>2</v>
      </c>
      <c r="E5" s="162"/>
    </row>
    <row r="6" spans="1:5" ht="192.75" thickBot="1" x14ac:dyDescent="0.25">
      <c r="A6" s="88" t="s">
        <v>120</v>
      </c>
      <c r="B6" s="83" t="s">
        <v>183</v>
      </c>
      <c r="C6" s="111">
        <v>65079</v>
      </c>
      <c r="D6" s="107"/>
      <c r="E6" s="117" t="s">
        <v>350</v>
      </c>
    </row>
    <row r="7" spans="1:5" ht="26.25" thickBot="1" x14ac:dyDescent="0.25">
      <c r="A7" s="88" t="s">
        <v>121</v>
      </c>
      <c r="B7" s="83" t="s">
        <v>184</v>
      </c>
      <c r="C7" s="111">
        <v>50358</v>
      </c>
      <c r="D7" s="107"/>
      <c r="E7" s="113"/>
    </row>
    <row r="8" spans="1:5" ht="26.25" thickBot="1" x14ac:dyDescent="0.25">
      <c r="A8" s="88" t="s">
        <v>122</v>
      </c>
      <c r="B8" s="83" t="s">
        <v>185</v>
      </c>
      <c r="C8" s="107"/>
      <c r="D8" s="108">
        <f>IF(OR($C$6=0,$C$6=" ",C7=0,C7=" ")," ",C7/$C$6)</f>
        <v>0.77379799935463056</v>
      </c>
      <c r="E8" s="113" t="s">
        <v>307</v>
      </c>
    </row>
    <row r="9" spans="1:5" ht="26.25" thickBot="1" x14ac:dyDescent="0.25">
      <c r="A9" s="88" t="s">
        <v>123</v>
      </c>
      <c r="B9" s="83" t="s">
        <v>186</v>
      </c>
      <c r="C9" s="112">
        <v>33</v>
      </c>
      <c r="D9" s="107"/>
      <c r="E9" s="113"/>
    </row>
    <row r="10" spans="1:5" ht="204.75" thickBot="1" x14ac:dyDescent="0.25">
      <c r="A10" s="88" t="s">
        <v>124</v>
      </c>
      <c r="B10" s="83" t="s">
        <v>259</v>
      </c>
      <c r="C10" s="112">
        <v>1821</v>
      </c>
      <c r="D10" s="107"/>
      <c r="E10" s="113" t="s">
        <v>308</v>
      </c>
    </row>
    <row r="11" spans="1:5" ht="27.75" customHeight="1" thickBot="1" x14ac:dyDescent="0.25">
      <c r="A11" s="89" t="s">
        <v>125</v>
      </c>
      <c r="B11" s="86" t="s">
        <v>260</v>
      </c>
      <c r="C11" s="109"/>
      <c r="D11" s="110">
        <f>IF(OR($C$6=0,$C$6=" ",C10=0,C10=" ")," ",C10/$C$6)</f>
        <v>2.7981376480892453E-2</v>
      </c>
      <c r="E11" s="113"/>
    </row>
    <row r="12" spans="1:5" x14ac:dyDescent="0.2">
      <c r="A12" s="74"/>
      <c r="B12" s="74"/>
      <c r="C12" s="74"/>
      <c r="D12" s="74"/>
      <c r="E12" s="74"/>
    </row>
  </sheetData>
  <mergeCells count="7">
    <mergeCell ref="A1:E1"/>
    <mergeCell ref="A3:E3"/>
    <mergeCell ref="E4:E5"/>
    <mergeCell ref="C4:D4"/>
    <mergeCell ref="A4:A5"/>
    <mergeCell ref="B4:B5"/>
    <mergeCell ref="A2:E2"/>
  </mergeCells>
  <pageMargins left="0.7" right="0.7" top="0.75" bottom="0.75" header="0.3" footer="0.3"/>
  <pageSetup paperSize="9" scale="76" orientation="portrait" r:id="rId1"/>
  <headerFooter>
    <oddHeader>&amp;C&amp;"Arial,Bold"&amp;12 2019/20  Electricity Performance Reporting Datasheets - Retail</oddHeader>
    <oddFooter>&amp;CCall centre performance&amp;R 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zoomScaleNormal="100" workbookViewId="0">
      <selection activeCell="F1" sqref="F1:K1048576"/>
    </sheetView>
  </sheetViews>
  <sheetFormatPr defaultRowHeight="14.25" x14ac:dyDescent="0.2"/>
  <cols>
    <col min="2" max="2" width="49.625" customWidth="1"/>
    <col min="3" max="4" width="12.875" customWidth="1"/>
    <col min="5" max="5" width="31.875" customWidth="1"/>
  </cols>
  <sheetData>
    <row r="1" spans="1:8" ht="73.5" customHeight="1" x14ac:dyDescent="0.2">
      <c r="A1" s="143" t="s">
        <v>303</v>
      </c>
      <c r="B1" s="144"/>
      <c r="C1" s="144"/>
      <c r="D1" s="144"/>
      <c r="E1" s="144"/>
    </row>
    <row r="2" spans="1:8" ht="15" thickBot="1" x14ac:dyDescent="0.25">
      <c r="A2" s="164" t="e">
        <f>'Customer numbers'!#REF!</f>
        <v>#REF!</v>
      </c>
      <c r="B2" s="164"/>
      <c r="C2" s="164"/>
      <c r="D2" s="164"/>
      <c r="E2" s="164"/>
    </row>
    <row r="3" spans="1:8" ht="15.75" thickBot="1" x14ac:dyDescent="0.3">
      <c r="A3" s="156" t="s">
        <v>294</v>
      </c>
      <c r="B3" s="157"/>
      <c r="C3" s="157"/>
      <c r="D3" s="157"/>
      <c r="E3" s="158"/>
      <c r="G3" s="106"/>
    </row>
    <row r="4" spans="1:8" x14ac:dyDescent="0.2">
      <c r="A4" s="149" t="s">
        <v>8</v>
      </c>
      <c r="B4" s="151" t="s">
        <v>0</v>
      </c>
      <c r="C4" s="159" t="s">
        <v>3</v>
      </c>
      <c r="D4" s="165"/>
      <c r="E4" s="161" t="s">
        <v>9</v>
      </c>
    </row>
    <row r="5" spans="1:8" ht="15" x14ac:dyDescent="0.25">
      <c r="A5" s="150"/>
      <c r="B5" s="152"/>
      <c r="C5" s="23" t="s">
        <v>1</v>
      </c>
      <c r="D5" s="23" t="s">
        <v>11</v>
      </c>
      <c r="E5" s="162"/>
      <c r="G5" s="106"/>
    </row>
    <row r="6" spans="1:8" ht="25.5" x14ac:dyDescent="0.2">
      <c r="A6" s="90" t="s">
        <v>126</v>
      </c>
      <c r="B6" s="91" t="s">
        <v>261</v>
      </c>
      <c r="C6" s="48">
        <v>836</v>
      </c>
      <c r="D6" s="115"/>
      <c r="E6" s="1" t="s">
        <v>335</v>
      </c>
    </row>
    <row r="7" spans="1:8" ht="25.5" x14ac:dyDescent="0.2">
      <c r="A7" s="90" t="s">
        <v>127</v>
      </c>
      <c r="B7" s="91" t="s">
        <v>155</v>
      </c>
      <c r="C7" s="49">
        <v>142</v>
      </c>
      <c r="D7" s="115"/>
      <c r="E7" s="1" t="s">
        <v>336</v>
      </c>
    </row>
    <row r="8" spans="1:8" x14ac:dyDescent="0.2">
      <c r="A8" s="12" t="s">
        <v>128</v>
      </c>
      <c r="B8" s="75" t="s">
        <v>262</v>
      </c>
      <c r="C8" s="114"/>
      <c r="D8" s="115"/>
      <c r="E8" s="1"/>
    </row>
    <row r="9" spans="1:8" ht="108" x14ac:dyDescent="0.2">
      <c r="A9" s="90" t="s">
        <v>129</v>
      </c>
      <c r="B9" s="91" t="s">
        <v>263</v>
      </c>
      <c r="C9" s="116"/>
      <c r="D9" s="52">
        <v>1496.04</v>
      </c>
      <c r="E9" s="1" t="s">
        <v>354</v>
      </c>
      <c r="H9" s="133"/>
    </row>
    <row r="10" spans="1:8" ht="26.25" customHeight="1" x14ac:dyDescent="0.2">
      <c r="A10" s="90" t="s">
        <v>130</v>
      </c>
      <c r="B10" s="91" t="s">
        <v>156</v>
      </c>
      <c r="C10" s="116"/>
      <c r="D10" s="53">
        <v>5135.17</v>
      </c>
      <c r="E10" s="1"/>
    </row>
    <row r="11" spans="1:8" ht="38.25" x14ac:dyDescent="0.2">
      <c r="A11" s="90" t="s">
        <v>134</v>
      </c>
      <c r="B11" s="91" t="s">
        <v>264</v>
      </c>
      <c r="C11" s="49">
        <v>265</v>
      </c>
      <c r="D11" s="21"/>
      <c r="E11" s="1"/>
    </row>
    <row r="12" spans="1:8" ht="38.25" x14ac:dyDescent="0.2">
      <c r="A12" s="90" t="s">
        <v>135</v>
      </c>
      <c r="B12" s="91" t="s">
        <v>265</v>
      </c>
      <c r="C12" s="50">
        <v>65</v>
      </c>
      <c r="D12" s="21"/>
      <c r="E12" s="1"/>
    </row>
    <row r="13" spans="1:8" ht="25.5" x14ac:dyDescent="0.2">
      <c r="A13" s="90" t="s">
        <v>136</v>
      </c>
      <c r="B13" s="91" t="s">
        <v>266</v>
      </c>
      <c r="C13" s="49">
        <v>67</v>
      </c>
      <c r="D13" s="21"/>
      <c r="E13" s="1"/>
    </row>
    <row r="14" spans="1:8" ht="37.5" customHeight="1" x14ac:dyDescent="0.2">
      <c r="A14" s="90" t="s">
        <v>137</v>
      </c>
      <c r="B14" s="91" t="s">
        <v>267</v>
      </c>
      <c r="C14" s="50">
        <v>243</v>
      </c>
      <c r="D14" s="21"/>
      <c r="E14" s="1" t="s">
        <v>337</v>
      </c>
    </row>
    <row r="15" spans="1:8" ht="38.25" x14ac:dyDescent="0.2">
      <c r="A15" s="88" t="s">
        <v>138</v>
      </c>
      <c r="B15" s="83" t="s">
        <v>268</v>
      </c>
      <c r="C15" s="49">
        <v>2384</v>
      </c>
      <c r="D15" s="21"/>
      <c r="E15" s="1"/>
    </row>
    <row r="16" spans="1:8" ht="39" thickBot="1" x14ac:dyDescent="0.25">
      <c r="A16" s="89" t="s">
        <v>139</v>
      </c>
      <c r="B16" s="86" t="s">
        <v>269</v>
      </c>
      <c r="C16" s="51">
        <v>449</v>
      </c>
      <c r="D16" s="28"/>
      <c r="E16" s="2"/>
    </row>
    <row r="17" spans="1:5" x14ac:dyDescent="0.2">
      <c r="C17" s="26"/>
      <c r="D17" s="26"/>
      <c r="E17" s="24"/>
    </row>
    <row r="18" spans="1:5" ht="12.75" customHeight="1" x14ac:dyDescent="0.2">
      <c r="A18" s="73"/>
      <c r="B18" s="10"/>
      <c r="C18" s="10"/>
      <c r="D18" s="10"/>
      <c r="E18" s="10"/>
    </row>
    <row r="19" spans="1:5" x14ac:dyDescent="0.2">
      <c r="A19" s="73"/>
      <c r="C19" s="26"/>
      <c r="D19" s="26"/>
      <c r="E19" s="24"/>
    </row>
    <row r="20" spans="1:5" x14ac:dyDescent="0.2">
      <c r="C20" s="27"/>
      <c r="D20" s="26"/>
      <c r="E20" s="24"/>
    </row>
    <row r="21" spans="1:5" x14ac:dyDescent="0.2">
      <c r="C21" s="25"/>
      <c r="D21" s="25"/>
      <c r="E21" s="25"/>
    </row>
    <row r="47" spans="7:7" ht="15" x14ac:dyDescent="0.25">
      <c r="G47" s="106"/>
    </row>
    <row r="57" spans="7:7" ht="15" x14ac:dyDescent="0.25">
      <c r="G57" s="106"/>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&amp;CEnergy bill debt and instalment plans for non-hardship customers&amp;RPage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Read this first</vt:lpstr>
      <vt:lpstr>Customer numbers</vt:lpstr>
      <vt:lpstr>Billing and payment</vt:lpstr>
      <vt:lpstr>Disconnections for non-payment</vt:lpstr>
      <vt:lpstr>Reconnections</vt:lpstr>
      <vt:lpstr>Complaints</vt:lpstr>
      <vt:lpstr>Compensation payments</vt:lpstr>
      <vt:lpstr>Call centre performance</vt:lpstr>
      <vt:lpstr>Energy bill debt</vt:lpstr>
      <vt:lpstr>Hardship customers</vt:lpstr>
      <vt:lpstr>'Billing and payment'!Print_Area</vt:lpstr>
      <vt:lpstr>'Call centre performance'!Print_Area</vt:lpstr>
      <vt:lpstr>'Compensation payments'!Print_Area</vt:lpstr>
      <vt:lpstr>Complaints!Print_Area</vt:lpstr>
      <vt:lpstr>'Customer numbers'!Print_Area</vt:lpstr>
      <vt:lpstr>'Disconnections for non-payment'!Print_Area</vt:lpstr>
      <vt:lpstr>'Energy bill debt'!Print_Area</vt:lpstr>
      <vt:lpstr>'Hardship customers'!Print_Area</vt:lpstr>
      <vt:lpstr>'Read this first'!Print_Area</vt:lpstr>
      <vt:lpstr>Reconnections!Print_Area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Amie Leaf</cp:lastModifiedBy>
  <cp:lastPrinted>2018-04-04T02:15:48Z</cp:lastPrinted>
  <dcterms:created xsi:type="dcterms:W3CDTF">2007-04-23T01:19:35Z</dcterms:created>
  <dcterms:modified xsi:type="dcterms:W3CDTF">2020-10-07T12:13:57Z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oThemeDark1">
    <vt:lpwstr>0</vt:lpwstr>
  </property>
  <property fmtid="{D5CDD505-2E9C-101B-9397-08002B2CF9AE}" pid="3" name="msoThemeLight1">
    <vt:lpwstr>16777215</vt:lpwstr>
  </property>
  <property fmtid="{D5CDD505-2E9C-101B-9397-08002B2CF9AE}" pid="4" name="msoThemeDark2">
    <vt:lpwstr>8210719</vt:lpwstr>
  </property>
  <property fmtid="{D5CDD505-2E9C-101B-9397-08002B2CF9AE}" pid="5" name="msoThemeLight2">
    <vt:lpwstr>14806254</vt:lpwstr>
  </property>
  <property fmtid="{D5CDD505-2E9C-101B-9397-08002B2CF9AE}" pid="6" name="msoThemeAccent1">
    <vt:lpwstr>12419407</vt:lpwstr>
  </property>
  <property fmtid="{D5CDD505-2E9C-101B-9397-08002B2CF9AE}" pid="7" name="msoThemeAccent2">
    <vt:lpwstr>5066944</vt:lpwstr>
  </property>
  <property fmtid="{D5CDD505-2E9C-101B-9397-08002B2CF9AE}" pid="8" name="msoThemeAccent3">
    <vt:lpwstr>5880731</vt:lpwstr>
  </property>
  <property fmtid="{D5CDD505-2E9C-101B-9397-08002B2CF9AE}" pid="9" name="msoThemeAccent4">
    <vt:lpwstr>10642560</vt:lpwstr>
  </property>
  <property fmtid="{D5CDD505-2E9C-101B-9397-08002B2CF9AE}" pid="10" name="msoThemeAccent5">
    <vt:lpwstr>13020235</vt:lpwstr>
  </property>
  <property fmtid="{D5CDD505-2E9C-101B-9397-08002B2CF9AE}" pid="11" name="msoThemeAccent6">
    <vt:lpwstr>4626167</vt:lpwstr>
  </property>
  <property fmtid="{D5CDD505-2E9C-101B-9397-08002B2CF9AE}" pid="12" name="msoThemeHyperlink">
    <vt:lpwstr>16711680</vt:lpwstr>
  </property>
  <property fmtid="{D5CDD505-2E9C-101B-9397-08002B2CF9AE}" pid="13" name="msoThemeFollowedHyperlink">
    <vt:lpwstr>8388736</vt:lpwstr>
  </property>
  <property fmtid="{D5CDD505-2E9C-101B-9397-08002B2CF9AE}" pid="14" name="MinorFont">
    <vt:lpwstr>Calibri</vt:lpwstr>
  </property>
  <property fmtid="{D5CDD505-2E9C-101B-9397-08002B2CF9AE}" pid="15" name="MajorFont">
    <vt:lpwstr>Cambria</vt:lpwstr>
  </property>
  <property fmtid="{D5CDD505-2E9C-101B-9397-08002B2CF9AE}" pid="16" name="Normal">
    <vt:lpwstr>-1/0/-1/-1/-1/-1/-1/10/0/0/-4142/0/Arial/0</vt:lpwstr>
  </property>
  <property fmtid="{D5CDD505-2E9C-101B-9397-08002B2CF9AE}" pid="17" name="NormalBorders">
    <vt:lpwstr>-4142/2/0/-4142/2/0/-4142/2/0/-4142/2/0/-4142/2/0/-4142/2/0</vt:lpwstr>
  </property>
  <property fmtid="{D5CDD505-2E9C-101B-9397-08002B2CF9AE}" pid="18" name="Heading 1">
    <vt:lpwstr>0/0/-1/0/-1/0/0/15/-1/0/-4142/0/Calibri/8210719</vt:lpwstr>
  </property>
  <property fmtid="{D5CDD505-2E9C-101B-9397-08002B2CF9AE}" pid="19" name="Heading 1Borders">
    <vt:lpwstr>-4142/2/0/-4142/2/0/-4142/2/0/1/4/12419407/-4142/2/0/-4142/2/0</vt:lpwstr>
  </property>
  <property fmtid="{D5CDD505-2E9C-101B-9397-08002B2CF9AE}" pid="20" name="Heading 2">
    <vt:lpwstr>0/0/-1/0/-1/0/0/13/-1/0/-4142/0/Calibri/8210719</vt:lpwstr>
  </property>
  <property fmtid="{D5CDD505-2E9C-101B-9397-08002B2CF9AE}" pid="21" name="Heading 2Borders">
    <vt:lpwstr>-4142/2/0/-4142/2/0/-4142/2/0/1/4/14598055/-4142/2/0/-4142/2/0</vt:lpwstr>
  </property>
  <property fmtid="{D5CDD505-2E9C-101B-9397-08002B2CF9AE}" pid="22" name="Heading 3">
    <vt:lpwstr>0/0/-1/0/-1/0/0/11/-1/0/-4142/0/Calibri/8210719</vt:lpwstr>
  </property>
  <property fmtid="{D5CDD505-2E9C-101B-9397-08002B2CF9AE}" pid="23" name="Heading 3Borders">
    <vt:lpwstr>-4142/2/0/-4142/2/0/-4142/2/0/1/-4138/14136213/-4142/2/0/-4142/2/0</vt:lpwstr>
  </property>
  <property fmtid="{D5CDD505-2E9C-101B-9397-08002B2CF9AE}" pid="24" name="Heading 4">
    <vt:lpwstr>0/0/-1/0/0/0/0/11/-1/0/-4142/0/Calibri/8210719</vt:lpwstr>
  </property>
  <property fmtid="{D5CDD505-2E9C-101B-9397-08002B2CF9AE}" pid="25" name="Heading 4Borders">
    <vt:lpwstr>-4142/2/0/-4142/2/0/-4142/2/0/-4142/2/0/-4142/2/0/-4142/2/0</vt:lpwstr>
  </property>
  <property fmtid="{D5CDD505-2E9C-101B-9397-08002B2CF9AE}" pid="26" name="Title">
    <vt:lpwstr>0/0/-1/0/0/0/0/18/0/0/-4142/0/Cambria/8210719</vt:lpwstr>
  </property>
  <property fmtid="{D5CDD505-2E9C-101B-9397-08002B2CF9AE}" pid="27" name="TitleBorders">
    <vt:lpwstr>-4142/2/0/-4142/2/0/-4142/2/0/-4142/2/0/-4142/2/0/-4142/2/0</vt:lpwstr>
  </property>
</Properties>
</file>