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dm.horizonpower.com.au/otcs/llisapi.dll/10537409/"/>
    </mc:Choice>
  </mc:AlternateContent>
  <bookViews>
    <workbookView xWindow="0" yWindow="0" windowWidth="25200" windowHeight="12450" tabRatio="712" activeTab="4"/>
  </bookViews>
  <sheets>
    <sheet name="Read this first" sheetId="36" r:id="rId1"/>
    <sheet name="Customers" sheetId="14" r:id="rId2"/>
    <sheet name="Affordability" sheetId="28" r:id="rId3"/>
    <sheet name="Disconnections for Non-Payment" sheetId="29" r:id="rId4"/>
    <sheet name="Reconnections" sheetId="30" r:id="rId5"/>
    <sheet name="Complaints" sheetId="31" r:id="rId6"/>
    <sheet name="Compensation Payments" sheetId="32" r:id="rId7"/>
    <sheet name="Call Centre Performance" sheetId="33" r:id="rId8"/>
    <sheet name="Energy Bill Debt Indicators" sheetId="34" r:id="rId9"/>
    <sheet name="Hardship Programs" sheetId="35" r:id="rId10"/>
  </sheets>
  <definedNames>
    <definedName name="_xlnm.Print_Area" localSheetId="2">Affordability!$A$1:$E$35</definedName>
    <definedName name="_xlnm.Print_Area" localSheetId="7">'Call Centre Performance'!$A$1:$E$12</definedName>
    <definedName name="_xlnm.Print_Area" localSheetId="6">'Compensation Payments'!$A$1:$E$12</definedName>
    <definedName name="_xlnm.Print_Area" localSheetId="5">Complaints!$A$1:$E$37</definedName>
    <definedName name="_xlnm.Print_Area" localSheetId="1">Customers!$A$1:$E$18</definedName>
    <definedName name="_xlnm.Print_Area" localSheetId="3">'Disconnections for Non-Payment'!$A$1:$E$20</definedName>
    <definedName name="_xlnm.Print_Area" localSheetId="8">'Energy Bill Debt Indicators'!$A$1:$E$18</definedName>
    <definedName name="_xlnm.Print_Area" localSheetId="9">'Hardship Programs'!$A$1:$E$24</definedName>
    <definedName name="_xlnm.Print_Area" localSheetId="0">'Read this first'!$A$1:$B$8</definedName>
    <definedName name="_xlnm.Print_Area" localSheetId="4">Reconnections!$A$1:$E$24</definedName>
  </definedNames>
  <calcPr calcId="162913"/>
</workbook>
</file>

<file path=xl/calcChain.xml><?xml version="1.0" encoding="utf-8"?>
<calcChain xmlns="http://schemas.openxmlformats.org/spreadsheetml/2006/main">
  <c r="D20" i="30" l="1"/>
  <c r="A1" i="35" l="1"/>
  <c r="A1" i="34"/>
  <c r="A1" i="31"/>
  <c r="A1" i="29"/>
  <c r="A1" i="30"/>
  <c r="A1" i="32"/>
  <c r="A1" i="33"/>
  <c r="A1" i="28"/>
  <c r="D10" i="33" l="1"/>
  <c r="D10" i="29" l="1"/>
  <c r="C9" i="14"/>
  <c r="D16" i="30" l="1"/>
  <c r="D14" i="30"/>
  <c r="D12" i="30"/>
  <c r="D10" i="30"/>
  <c r="D8" i="30"/>
  <c r="D6" i="30"/>
  <c r="D16" i="29"/>
  <c r="D8" i="29"/>
  <c r="D6" i="29"/>
  <c r="D32" i="28"/>
  <c r="D30" i="28"/>
  <c r="D28" i="28"/>
  <c r="D26" i="28"/>
  <c r="D24" i="28"/>
  <c r="D22" i="28"/>
  <c r="D20" i="28"/>
  <c r="D18" i="28"/>
  <c r="D16" i="28"/>
  <c r="D14" i="28"/>
  <c r="D12" i="28"/>
  <c r="D8" i="28"/>
  <c r="D6" i="28"/>
  <c r="D14" i="29" l="1"/>
  <c r="D12" i="29"/>
  <c r="D10" i="28"/>
  <c r="D22" i="30"/>
  <c r="D18" i="30"/>
  <c r="D30" i="31"/>
  <c r="D28" i="31"/>
  <c r="D26" i="31"/>
  <c r="D24" i="31"/>
  <c r="D22" i="31"/>
  <c r="D20" i="31"/>
  <c r="D18" i="31"/>
  <c r="D16" i="31"/>
  <c r="D14" i="31"/>
  <c r="D12" i="31"/>
  <c r="D10" i="31"/>
  <c r="D8" i="31"/>
  <c r="D7" i="33" l="1"/>
</calcChain>
</file>

<file path=xl/sharedStrings.xml><?xml version="1.0" encoding="utf-8"?>
<sst xmlns="http://schemas.openxmlformats.org/spreadsheetml/2006/main" count="415" uniqueCount="359">
  <si>
    <t>Description</t>
  </si>
  <si>
    <t xml:space="preserve">Number </t>
  </si>
  <si>
    <t>Percentage</t>
  </si>
  <si>
    <t>Basis of Reporting</t>
  </si>
  <si>
    <t>Disconnections for Non-Payment</t>
  </si>
  <si>
    <t>Reconnections</t>
  </si>
  <si>
    <t>Complaints</t>
  </si>
  <si>
    <t>Customers</t>
  </si>
  <si>
    <t>Call Centre Performance</t>
  </si>
  <si>
    <t>Compensation Payments</t>
  </si>
  <si>
    <t>Comments</t>
  </si>
  <si>
    <t>Indicator No.</t>
  </si>
  <si>
    <t>IndicatorNo.</t>
  </si>
  <si>
    <t>Comment</t>
  </si>
  <si>
    <t>IMPORTANT NOTICE FOR ELECTRICITY RETAIL LICENSEES</t>
  </si>
  <si>
    <t>Value ($)</t>
  </si>
  <si>
    <t>CCR 11</t>
  </si>
  <si>
    <t>CCR 1</t>
  </si>
  <si>
    <t>CCR 2</t>
  </si>
  <si>
    <t>CCR 3</t>
  </si>
  <si>
    <t>CCR 4</t>
  </si>
  <si>
    <t>CCR 5</t>
  </si>
  <si>
    <t>CCR 6</t>
  </si>
  <si>
    <t>CCR 7</t>
  </si>
  <si>
    <t>CCR 8</t>
  </si>
  <si>
    <t>CCR 9</t>
  </si>
  <si>
    <t>CCR 10</t>
  </si>
  <si>
    <t>CCR 12</t>
  </si>
  <si>
    <t>CCR 13</t>
  </si>
  <si>
    <t>CCR 14</t>
  </si>
  <si>
    <t>CCR 15</t>
  </si>
  <si>
    <t>CCR 16</t>
  </si>
  <si>
    <t>CCR 17</t>
  </si>
  <si>
    <t>CCR 18</t>
  </si>
  <si>
    <t>CCR 19</t>
  </si>
  <si>
    <t>CCR 20</t>
  </si>
  <si>
    <t>CCR 21</t>
  </si>
  <si>
    <t>CCR 22</t>
  </si>
  <si>
    <t>CCR 23</t>
  </si>
  <si>
    <t>CCR 24</t>
  </si>
  <si>
    <t>CCR 25</t>
  </si>
  <si>
    <t>CCR 26</t>
  </si>
  <si>
    <t>CCR 27</t>
  </si>
  <si>
    <t>CCR 28</t>
  </si>
  <si>
    <t>CCR 29</t>
  </si>
  <si>
    <t>CCR 30</t>
  </si>
  <si>
    <t>CCR 31</t>
  </si>
  <si>
    <t>CCR 32</t>
  </si>
  <si>
    <t>CCR 33</t>
  </si>
  <si>
    <t>CCR 34</t>
  </si>
  <si>
    <t>CCR 35</t>
  </si>
  <si>
    <t>CCR 36</t>
  </si>
  <si>
    <t>CCR 37</t>
  </si>
  <si>
    <t>CCR 38</t>
  </si>
  <si>
    <t>CCR 39</t>
  </si>
  <si>
    <t>CCR 40</t>
  </si>
  <si>
    <t>CCR 41</t>
  </si>
  <si>
    <t>CCR 42</t>
  </si>
  <si>
    <t>CCR 43</t>
  </si>
  <si>
    <t>CCR 44</t>
  </si>
  <si>
    <t>CCR 45</t>
  </si>
  <si>
    <t>CCR 46</t>
  </si>
  <si>
    <t>CCR 47</t>
  </si>
  <si>
    <t>CCR 48</t>
  </si>
  <si>
    <t>CCR 49</t>
  </si>
  <si>
    <t>CCR 50</t>
  </si>
  <si>
    <t>CCR 51</t>
  </si>
  <si>
    <t>CCR 52</t>
  </si>
  <si>
    <t>CCR 53</t>
  </si>
  <si>
    <t>CCR 54</t>
  </si>
  <si>
    <t>CCR 55</t>
  </si>
  <si>
    <t>CCR 56</t>
  </si>
  <si>
    <t>CCR 57</t>
  </si>
  <si>
    <t>CCR 58</t>
  </si>
  <si>
    <t>CCR 59</t>
  </si>
  <si>
    <t>CCR 60</t>
  </si>
  <si>
    <t>CCR 61</t>
  </si>
  <si>
    <t>CCR 62</t>
  </si>
  <si>
    <t>CCR 63</t>
  </si>
  <si>
    <t>CCR 64</t>
  </si>
  <si>
    <t>CCR 65</t>
  </si>
  <si>
    <t>CCR 66</t>
  </si>
  <si>
    <t>CCR 67</t>
  </si>
  <si>
    <t>CCR 68</t>
  </si>
  <si>
    <t>CCR 69</t>
  </si>
  <si>
    <t>CCR 70</t>
  </si>
  <si>
    <t>CCR 71</t>
  </si>
  <si>
    <t>CCR 72</t>
  </si>
  <si>
    <t>CCR 73</t>
  </si>
  <si>
    <t>CCR 74</t>
  </si>
  <si>
    <t>CCR 75</t>
  </si>
  <si>
    <t>CCR 76</t>
  </si>
  <si>
    <t>CCR 77</t>
  </si>
  <si>
    <t>CCR 78</t>
  </si>
  <si>
    <t>CCR 79</t>
  </si>
  <si>
    <t>CCR 80</t>
  </si>
  <si>
    <t>CCR 81</t>
  </si>
  <si>
    <t>CCR 82</t>
  </si>
  <si>
    <t>CCR 83</t>
  </si>
  <si>
    <t>CCR 84</t>
  </si>
  <si>
    <t>CCR 85</t>
  </si>
  <si>
    <t>CCR 86</t>
  </si>
  <si>
    <t>CCR 87</t>
  </si>
  <si>
    <t>CCR 88</t>
  </si>
  <si>
    <t>CCR 89</t>
  </si>
  <si>
    <t>CCR 90</t>
  </si>
  <si>
    <t>CCR 91</t>
  </si>
  <si>
    <t>CCR 92</t>
  </si>
  <si>
    <t>CCR 93</t>
  </si>
  <si>
    <t>CCR 94</t>
  </si>
  <si>
    <t>CCR 95</t>
  </si>
  <si>
    <t>CCR 96</t>
  </si>
  <si>
    <t>CCR 97</t>
  </si>
  <si>
    <t>CCR 98</t>
  </si>
  <si>
    <t>CCR 99</t>
  </si>
  <si>
    <t>CCR 100</t>
  </si>
  <si>
    <t>CCR 101</t>
  </si>
  <si>
    <t>CCR 102</t>
  </si>
  <si>
    <t>CCR 103</t>
  </si>
  <si>
    <t>CCR 104</t>
  </si>
  <si>
    <t>CCR 105</t>
  </si>
  <si>
    <t>CCR 106</t>
  </si>
  <si>
    <t>CCR 107</t>
  </si>
  <si>
    <t>CCR 108</t>
  </si>
  <si>
    <t>CCR 109</t>
  </si>
  <si>
    <t>CCR 110</t>
  </si>
  <si>
    <t>CCR 111</t>
  </si>
  <si>
    <t>CCR 112</t>
  </si>
  <si>
    <t>CCR 113</t>
  </si>
  <si>
    <t>CCR 114</t>
  </si>
  <si>
    <t>Energy Bill Debt Indicators</t>
  </si>
  <si>
    <t>CCR 115</t>
  </si>
  <si>
    <t>CCR 116</t>
  </si>
  <si>
    <t>CCR 117</t>
  </si>
  <si>
    <t>CCR 118</t>
  </si>
  <si>
    <t>CCR 119</t>
  </si>
  <si>
    <t>CCR 120</t>
  </si>
  <si>
    <t>Hardship Programs</t>
  </si>
  <si>
    <t>CCR 121</t>
  </si>
  <si>
    <t>Total number of business customers that the retailer has requested to be reconnected at the same supply address and in the same name after previously requesting the customer be disconnected</t>
  </si>
  <si>
    <t>Number</t>
  </si>
  <si>
    <t>Reporting Period: 2017/18</t>
  </si>
  <si>
    <t>CCR 122</t>
  </si>
  <si>
    <t>CCR 123</t>
  </si>
  <si>
    <t>CCR 124</t>
  </si>
  <si>
    <t>CCR 125</t>
  </si>
  <si>
    <t>CCR 126</t>
  </si>
  <si>
    <t>CCR 127</t>
  </si>
  <si>
    <t>CCR 128</t>
  </si>
  <si>
    <t>CCR 129</t>
  </si>
  <si>
    <t>CCR 130</t>
  </si>
  <si>
    <t>CCR 131</t>
  </si>
  <si>
    <t>CCR 132</t>
  </si>
  <si>
    <t>CCR 133</t>
  </si>
  <si>
    <t>CCR 134</t>
  </si>
  <si>
    <t>CCR 135</t>
  </si>
  <si>
    <t>CCR 136</t>
  </si>
  <si>
    <t>CCR 137</t>
  </si>
  <si>
    <t>CCR 138</t>
  </si>
  <si>
    <t>CCR 139</t>
  </si>
  <si>
    <t>CCR 140</t>
  </si>
  <si>
    <t>CCR 141</t>
  </si>
  <si>
    <t>CCR 142</t>
  </si>
  <si>
    <t xml:space="preserve">Note: Indicators CCR 120 &amp; 121 are hardship program indicators. </t>
  </si>
  <si>
    <t xml:space="preserve">Note: Indicators CCR 122-127 are energy bill debt indicators. </t>
  </si>
  <si>
    <t>Affordability</t>
  </si>
  <si>
    <t>Total number of residential customers (excluding hardship program customers) repaying an energy bill debt as at 30 June.</t>
  </si>
  <si>
    <t>Total number of business customers repaying an energy bill debt as at 30 June.</t>
  </si>
  <si>
    <t>Total number of residential customers using Centrelink's Centrepay to pay their energy bills as at 30 June.</t>
  </si>
  <si>
    <t>Average amount of energy bill debt for residential customers (excluding hardship program customers), as at 30 June.</t>
  </si>
  <si>
    <t>Average amount of energy bill debt for business customers as at 30 June.</t>
  </si>
  <si>
    <t xml:space="preserve">Total number of residential customers (excluding hardship program customers) with energy bill debt that is over $500 but less than $1,500 as at 30 June. </t>
  </si>
  <si>
    <t>Total number of residential customers (excluding hardship program customers) with energy bill debt that is over $1,500 but less than $2,500 as at 30 June.</t>
  </si>
  <si>
    <t>Total number of residential customers (excluding hardship program customers) with energy bill debt that is over $2,500 as at 30 June.</t>
  </si>
  <si>
    <t>Total number of residential customers (excluding hardship program customers) on an instalment plan, as at 30 June.</t>
  </si>
  <si>
    <t>Total number of residential customers (excluding hardship program customers) who, during the reporting year, had their instalment plan cancelled by the retailer for non-payment.</t>
  </si>
  <si>
    <t>Total number of residential customers (excluding hardship program customers) who, during the reporting year, successfully completed their instalment plan.</t>
  </si>
  <si>
    <t>Total number of residential customers on a retailer's hardship program as at 30 June.</t>
  </si>
  <si>
    <t>Average energy bill debt of residential hardship program customers, as at 30 June.</t>
  </si>
  <si>
    <t>Total number of residential hardship program customers who are also energy concessions customers, as at 30 June.</t>
  </si>
  <si>
    <t>Total number of residential customers denied access to the hardship program during the reporting year.</t>
  </si>
  <si>
    <t>Average energy bill debt (as at the time of entering the hardship program) for those residential hardship program customers who entered the hardship program during the reporting year.</t>
  </si>
  <si>
    <t>Total number of residential hardship program customers who entered the hardship program during the reporting period, with an energy bill debt (as at the time of entering the hardship program) that was between $0 and $500.</t>
  </si>
  <si>
    <t>Total number of residential hardship program customers who entered the hardship program during the reporting period, with an energy bill debt (as at the time of entering the hardship program) that was over $500 but less than $1,500.</t>
  </si>
  <si>
    <t>Total number of residential hardship program customers who entered the hardship program during the reporting period, with an energy bill debt (as at the time of entering the hardship program) that was over $1,500 but less than $2,500.</t>
  </si>
  <si>
    <t>Total number of residential hardship program customers who entered the hardship program during the reporting period, with an energy bill debt (as at the time of entering the hardship program) that was $2,500 or more.</t>
  </si>
  <si>
    <t>Total number of residential hardship program customers using an instalment plan (excluding those who make their payment plan payments using Centrepay), as at 30 June.</t>
  </si>
  <si>
    <t>Total number of residential hardship program customers using Centrepay, as at 30 June.</t>
  </si>
  <si>
    <t>Total number of residential customers who exited the hardship program during the reporting year.</t>
  </si>
  <si>
    <t>Total number of residential customers who exited the hardship program during the reporting year, who successfully completed the hardship program or exited the program by agreement with the retailer.</t>
  </si>
  <si>
    <t>Total number of residential customers who exited the hardship program during the reporting year, who were excluded or removed from the program for non-compliance (for example, where the customer did not make the required payments, or where they failed to contact the retailer.  This should also include those hardship program customers who leave the program because they feel they are not able to meet the program requirements or payments requested by the retailer).</t>
  </si>
  <si>
    <t>Total number of residential customers who exited the hardship program during the reporting year, who switched, transferred or left the retailer.</t>
  </si>
  <si>
    <t>Total number of residential customers disconnected for non-payment of a bill during the reporting year, who successfully completed the hardship program, or exited by agreement with the retailer, in the reporting year or in the previous reporting year.</t>
  </si>
  <si>
    <t>Total number of residential customers who successfully completed the hardship program or exited the program by agreement with the retailer in the reporting year or in the previous reporting year, who were reconnected in the same name and at the same address within seven days of disconnection for non-payment.</t>
  </si>
  <si>
    <t xml:space="preserve">Note: Do not enter data into cells that are shaded grey or yellow.  Grey cells are not applicable, and yellow cells contain a formula that will automatically calculate the percentage. </t>
  </si>
  <si>
    <t xml:space="preserve">Do not enter data into cells that are shaded grey.  Those cells are not applicable. </t>
  </si>
  <si>
    <t xml:space="preserve">Note: Do not enter data into cells that are shaded grey or yellow.  Grey cells are not applicable, and yellow cells contain a formula that will automatically calculate the data. </t>
  </si>
  <si>
    <t>Retailer:</t>
  </si>
  <si>
    <t>Electricity Compliance Manual Datasheet - 2017/18 Retail Indicators</t>
  </si>
  <si>
    <t>https://www.erawa.com.au/electricity/electricity-licensing/regulatory-guidelines</t>
  </si>
  <si>
    <r>
      <t xml:space="preserve">Licensees should refer to the </t>
    </r>
    <r>
      <rPr>
        <i/>
        <sz val="14"/>
        <rFont val="Arial"/>
        <family val="2"/>
      </rPr>
      <t>2018 Electricity Retail Licence Performance Reporting Handbook</t>
    </r>
    <r>
      <rPr>
        <sz val="14"/>
        <rFont val="Arial"/>
        <family val="2"/>
      </rPr>
      <t xml:space="preserve"> for information on the definitions of electricity retail indicators, listed in these Datasheets.  The Handbook is available on the ERA website (see link below)</t>
    </r>
  </si>
  <si>
    <t>Total number of residential customers that the retailer has requested to be reconnected within 7 days of requesting the residential customer be disconnected.</t>
  </si>
  <si>
    <t>Percentage of residential customers  that the retailer has requested to be reconnected within 7 days of requesting the residential customer account be disconnected.</t>
  </si>
  <si>
    <t>Percentage of residential customers that  the retailer has requested to be reconnected that were not reconnected within the prescribed timeframe.</t>
  </si>
  <si>
    <t>Total number of residential customers that the retailer has requested to be reconnected that were not reconnected within the prescribed timeframe.</t>
  </si>
  <si>
    <t>Percentage of residential customers that the retailer has requested to be reconnected at the same supply address and in the same name after previously requesting the customer be disconnected.</t>
  </si>
  <si>
    <t>Percentage of business customers that the retailer has requested to be reconnected at the same supply address and in the same name after previously requesting the customer be disconnected.</t>
  </si>
  <si>
    <t>Total number of business customers that the retailer has requested to be reconnected that were not reconnected within the prescribed timeframe.</t>
  </si>
  <si>
    <t>Percentage of business customers that the retailer has requested to be reconnected that were not reconnected within the prescribed timeframe.</t>
  </si>
  <si>
    <t>Total number of business customers that the retailer has requested to be reconnected within 7 days of requesting the business customer be disconnected.</t>
  </si>
  <si>
    <t>Percentage of business customers that the retailer has requested to be reconnected within 7 days of requesting the business customer be disconnected.</t>
  </si>
  <si>
    <t>Total number of reconnections within 7 days involving residential customers that were previously the subject of an instalment plan.</t>
  </si>
  <si>
    <t>Percentage of disconnections reconnected within 7 days involving residential customers that were previously the subject of an instalment plan.</t>
  </si>
  <si>
    <t>Total number of reconnections within 7 days involving residential customers that have also been reconnected on at least 1 other occasion during the reporting year or the previous reporting year.</t>
  </si>
  <si>
    <t>Percentage of disconnections reconnected within 7 days involving residential customers that have also been reconnected on at least 1 other occasion during the reporting year or the previous reporting year.</t>
  </si>
  <si>
    <t>Total number of reconnections within 7 days involving residential customers that, immediately prior to disconnection, were the subject of a concession.</t>
  </si>
  <si>
    <t>Percentage of disconnections reconnected within 7 days involving residential customers that, immediately prior to disconnection, were the subject of a concession.</t>
  </si>
  <si>
    <t>Total number of residential customers that the retailer has requested to be reconnected at the same supply address and in the same name after previously requesting the customer be disconnected.</t>
  </si>
  <si>
    <t>Total number of residential customers that have been disconnected for failure to pay a bill.</t>
  </si>
  <si>
    <t>Percentage of residential customers that have been disconnected for failure to pay a bill.</t>
  </si>
  <si>
    <t>Total number of business customers that  have been disconnected for failure to pay a bill.</t>
  </si>
  <si>
    <t>Percentage of business customers that have been disconnected for failure to pay a bill.</t>
  </si>
  <si>
    <t>Total number of residential customer disconnections involving customers that were previously the subject of an instalment plan.</t>
  </si>
  <si>
    <t>Percentage of residential customer disconnections involving customers that were previously the subject of an instalment plan.</t>
  </si>
  <si>
    <t>Total number of residential customers that have been disconnected and that have been disconnected on at least 1 other occasion during the reporting year or the previous reporting year.</t>
  </si>
  <si>
    <t>Percentage of residential customers that have been disconnected and that have been disconnected on at least 1 other occasion during the reporting year or the previous reporting year.</t>
  </si>
  <si>
    <t>Total number of residential customers that have been disconnected while the subject of a concession.</t>
  </si>
  <si>
    <t>Percentage of residential customers that have been disconnected while the subject of a concession.</t>
  </si>
  <si>
    <t>The number of instances where a pre-payment meter customer has been disconnected.</t>
  </si>
  <si>
    <t>Percentage of pre-payment meter customer disconnections.</t>
  </si>
  <si>
    <t>Not used.</t>
  </si>
  <si>
    <t>The number of pre-payment meter customers who the retailer identifies have been disconnected 2 or more times in any 1 month period for longer than 120 minutes on each occasion.</t>
  </si>
  <si>
    <t>Total number of residential customers that have been issued with a bill outside the prescribed timeframes and where the delay is due to fault on the part of the retailer.</t>
  </si>
  <si>
    <t>Percentage of residential customers that have been issued with a bill outside the prescribed timeframes and where the delay is due to fault on the part of the retailer.</t>
  </si>
  <si>
    <t>Total number of residential customers that have been issued with a bill outside the prescribed timeframes and where the delay is due to the retailer not receiving the billing data from the distributor.</t>
  </si>
  <si>
    <t>Percentage of residential customers that have been issued with a bill outside the prescribed timeframes and where the delay is due to the retailer not receiving the billing data from the distributor.</t>
  </si>
  <si>
    <t>Total number of residential customers that have been issued with a bill outside the prescribed timeframes and where the delay is due to the actions of the customer.</t>
  </si>
  <si>
    <t>Percentage of residential customers that have been issued with a bill outside the prescribed timeframes and where the delay is due to the actions of the customer.</t>
  </si>
  <si>
    <t>Total number of residential customers that are subject to an instalment plan.</t>
  </si>
  <si>
    <t>Percentage of residential accounts that are subject to an instalment plan.</t>
  </si>
  <si>
    <t>Total number of residential customers that have been granted additional time to pay a bill.</t>
  </si>
  <si>
    <t>Percentage of residential customers that have been granted additional time to pay a bill.</t>
  </si>
  <si>
    <t>Total number of residential customers that have been placed on a shortened billing cycle.</t>
  </si>
  <si>
    <t>Total number of business customers that have been issued with a bill outside the prescribed timeframes.</t>
  </si>
  <si>
    <t>Percentage of residential customers that have been placed on a shortened billing cycle.</t>
  </si>
  <si>
    <t>Percentage of business customers that have been issued with a bill outside the prescribed timeframes.</t>
  </si>
  <si>
    <t>Total number of business customers that are subject to an instalment plan.</t>
  </si>
  <si>
    <t>Percentage of business customers that are subject to an instalment plan.</t>
  </si>
  <si>
    <t>Total number of business customers that have been granted additional time to pay a bill.</t>
  </si>
  <si>
    <t>Percentage of business customers that have been granted additional time to pay a bill.</t>
  </si>
  <si>
    <t>Total number of business customers that have been placed on a shortened billing cycle.</t>
  </si>
  <si>
    <t>Percentage of business customers that have been placed on a shortened billing cycle.</t>
  </si>
  <si>
    <t>Total number of residential customers that have had their direct debit plans terminated.</t>
  </si>
  <si>
    <t>Percentage of business customers that have lodged security deposits in relation to their business customer account.</t>
  </si>
  <si>
    <t>Total number of business customers that have lodged security deposits in relation to their business customer account.</t>
  </si>
  <si>
    <t>Percentage of residential customers that have lodged security deposits in relation to their residential customer account.</t>
  </si>
  <si>
    <t>Total number of residential customers that have lodged security deposits in relation to their residential customer account.</t>
  </si>
  <si>
    <t>Percentage of residential customers that have had their direct debit plans terminated.</t>
  </si>
  <si>
    <t>Total number of business customers that have had their direct debit plans terminated.</t>
  </si>
  <si>
    <t>Percentage of business customers that have had their direct debit plans terminated.</t>
  </si>
  <si>
    <t>The number of pre-payment meter customers who have informed the retailer that the customer is experiencing payment difficulties or financial hardship.</t>
  </si>
  <si>
    <t>Total number of residential customers that are contestable customers.</t>
  </si>
  <si>
    <t>Total number of residential customers that are non-contestable customers.</t>
  </si>
  <si>
    <t>Total number of residential customers.</t>
  </si>
  <si>
    <r>
      <t xml:space="preserve">Total number of business </t>
    </r>
    <r>
      <rPr>
        <sz val="10"/>
        <rFont val="Arial"/>
        <family val="2"/>
      </rPr>
      <t>customers that are contestable customers.</t>
    </r>
  </si>
  <si>
    <t>Total number of business customers that are non-contestable customers.</t>
  </si>
  <si>
    <t>Total number of business customers.</t>
  </si>
  <si>
    <t>Total number of pre-payment meter customers.</t>
  </si>
  <si>
    <t>Total number of pre-payment meter customers who have reverted to a standard meter within 3 months of meter installation or entering into a contract.</t>
  </si>
  <si>
    <t>Total number of pre-payment meter customers who have reverted to a standard meter.</t>
  </si>
  <si>
    <t>Total number of complaints received from residential customers, other than complaints received from pre-payment meter customers.</t>
  </si>
  <si>
    <t>Total number of complaints received from business customers, other than complaints received from pre-payment meter customers.</t>
  </si>
  <si>
    <t>Total number of the residential customer complaints that relate to billing/credit complaints.</t>
  </si>
  <si>
    <t>Percentage of the residential customer complaints that relate to billing/credit complaints.</t>
  </si>
  <si>
    <t>Total number of the business customer complaints that relate to billing/credit complaints.</t>
  </si>
  <si>
    <t>Percentage of the business customer complaints that relate to billing/credit complaints.</t>
  </si>
  <si>
    <t>Total number of the residential customer complaints that relate to transfer complaints.</t>
  </si>
  <si>
    <t>Percentage of the residential customer complaints that relate to transfer complaints.</t>
  </si>
  <si>
    <t>Total number of the business customer complaints that relate to transfer complaints.</t>
  </si>
  <si>
    <t>Percentage of the business customer complaints that relate to transfer complaints.</t>
  </si>
  <si>
    <t>Total number of the residential customer complaints that relate to marketing complaints (including complaints made directly to a retailer).</t>
  </si>
  <si>
    <t>Percentage of the residential customer complaints that relate to marketing complaints (including complaints made directly to a retailer).</t>
  </si>
  <si>
    <t>Total number of the business customer complaints that relate to marketing complaints (including complaints made directly to a retailer).</t>
  </si>
  <si>
    <t>Percentage of the business customer complaints that relate to marketing complaints (including complaints made directly to a retailer).</t>
  </si>
  <si>
    <t>Total number of the residential customer complaints that relate to other complaints.</t>
  </si>
  <si>
    <t>Percentage of the residential customer complaints that relate to other complaints.</t>
  </si>
  <si>
    <t>Total number of the business customer complaints that relate to other complaints.</t>
  </si>
  <si>
    <t xml:space="preserve">Percentage of complaints from pre-payment meter customers concluded within 20 business days. </t>
  </si>
  <si>
    <t>Total number of complaints from pre-payment meter customers concluded within 20 business days.</t>
  </si>
  <si>
    <t>Percentage of complaints from pre-payment meter customers concluded within 15 business days.</t>
  </si>
  <si>
    <t>Total number of complaints from pre-payment meter customers concluded within 15 business days.</t>
  </si>
  <si>
    <t>Total number of complaints from pre-payment meter customers.</t>
  </si>
  <si>
    <t>Percentage of complaints from business customers concluded within 20 business days.</t>
  </si>
  <si>
    <t>Total number of complaints from business customers concluded within 20 business days.</t>
  </si>
  <si>
    <t>Percentage of complaints from business customers concluded within 15 business days.</t>
  </si>
  <si>
    <t>Total number of complaints from business customers concluded within 15 business days.</t>
  </si>
  <si>
    <t>Percentage of complaints from residential customers concluded within 20 business days.</t>
  </si>
  <si>
    <t>Total number of complaints from residential customers concluded within 20 business days.</t>
  </si>
  <si>
    <t>Percentage of complaints from residential customers concluded within 15 business days.</t>
  </si>
  <si>
    <t>Total number of complaints from residential customers concluded within 15 business days.</t>
  </si>
  <si>
    <t>Percentage of the business customer complaints that relate to other complaints.</t>
  </si>
  <si>
    <t>Total number of payments made to customers under clause 14.1 of the Code of Conduct.</t>
  </si>
  <si>
    <t>The total amount paid to customers under clause 14.1 of the Code of Conduct.</t>
  </si>
  <si>
    <t>Total number of payments made to customers under clause 14.2 of the Code of Conduct.</t>
  </si>
  <si>
    <t>Total amount paid to customers under clause 14.2 of the Code of Conduct.</t>
  </si>
  <si>
    <t>Total number of payments made to customers under clause 14.3 of the Code of Conduct.</t>
  </si>
  <si>
    <t>Total amount paid to customers under clause 14.3 of the Code of Conduct.</t>
  </si>
  <si>
    <t>Total number of telephone calls to a call centre of the retailer.</t>
  </si>
  <si>
    <t>Total number of telephone calls to a call centre answered by a call centre operator within 30 seconds.</t>
  </si>
  <si>
    <t>Percentage of telephone calls to a call centre answered by a call centre operator within 30 seconds.</t>
  </si>
  <si>
    <t>Average duration (in seconds) before a call is answered by a call centre operator.</t>
  </si>
  <si>
    <t>Number of the calls that are unanswered.</t>
  </si>
  <si>
    <t>Percentage of the calls that are unanswered.</t>
  </si>
  <si>
    <t>Dependant on the above CCR141</t>
  </si>
  <si>
    <t>Refer to CCR54 and CCR46</t>
  </si>
  <si>
    <t>Refer to CCR13</t>
  </si>
  <si>
    <t xml:space="preserve">Includes 2,349 customers who hung up within 30 sec.  Refer CCR109 </t>
  </si>
  <si>
    <t>Horizon Power</t>
  </si>
  <si>
    <t>Refer CCR72</t>
  </si>
  <si>
    <t>Horizon Powers target is 70%</t>
  </si>
  <si>
    <t>Excludes pre-paid customers</t>
  </si>
  <si>
    <t>Excludes 829 accounts that are not small use customers.  Non small use customers were not excluded in the 2016/17 reporting year</t>
  </si>
  <si>
    <t xml:space="preserve"> </t>
  </si>
  <si>
    <t>Refer CCR 4</t>
  </si>
  <si>
    <t>The breach related to a delay in establising a new connection in the metering system.
The reduction in breaches is due to strengthened reporting and tightening of processes, particularly through AMI.</t>
  </si>
  <si>
    <t>Refer to CCR  25</t>
  </si>
  <si>
    <t>Refer to CCR 27 and CCR 42. It appears that business customers have a greater capacity to pay their bills on time.</t>
  </si>
  <si>
    <t>Refer to CCR 25</t>
  </si>
  <si>
    <t>Refer to CCR 17 and CCR 120</t>
  </si>
  <si>
    <t>Refer to CCR50</t>
  </si>
  <si>
    <t>Disconnections have increased from 2016/17 due to economic conditions and the reduction in customers that qualify for HUGS payments Refer to CCR 120.  
In addition, the automatic disconnection function (AMI) now enables disconnections to be actioned in accordance to the Code timeframes</t>
  </si>
  <si>
    <t>Refer CCR54 and CCR 44</t>
  </si>
  <si>
    <t>Refer to CCR 56</t>
  </si>
  <si>
    <t>The decrease in reconnections is a reflection of the lower business customer disconnections (CCR 42)</t>
  </si>
  <si>
    <t xml:space="preserve">The decrease re-connections within 7 days for concession holders is in reponse to the decrease in disconnections for concession customers (CCR 48) </t>
  </si>
  <si>
    <t>The outcome of AMI providing timely and accurate billing,  online my-account/app and paperless billing has showed a significant reduction in customer's need to call</t>
  </si>
  <si>
    <t>Refer CCR 115</t>
  </si>
  <si>
    <t>The changes to the HUGS program where customers wait longer for assistance has increased the debt per customer</t>
  </si>
  <si>
    <t>The changes to the HUGs program has decreased the number of customers that qualify for assistance</t>
  </si>
  <si>
    <t>Average debt at the time of entering the program</t>
  </si>
  <si>
    <t>Refer CCR 135</t>
  </si>
  <si>
    <r>
      <t xml:space="preserve">Customer has received HUGS </t>
    </r>
    <r>
      <rPr>
        <b/>
        <u/>
        <sz val="10"/>
        <rFont val="Arial"/>
        <family val="2"/>
      </rPr>
      <t>AND</t>
    </r>
    <r>
      <rPr>
        <sz val="10"/>
        <rFont val="Arial"/>
        <family val="2"/>
      </rPr>
      <t xml:space="preserve"> is no longer a customer of Horizon Power - regardless of whether an instalment plan  was in place or not</t>
    </r>
  </si>
  <si>
    <r>
      <t>Cleared all debt </t>
    </r>
    <r>
      <rPr>
        <b/>
        <u/>
        <sz val="10"/>
        <color rgb="FF000000"/>
        <rFont val="Arial"/>
        <family val="2"/>
      </rPr>
      <t>or</t>
    </r>
    <r>
      <rPr>
        <sz val="10"/>
        <color rgb="FF000000"/>
        <rFont val="Arial"/>
        <family val="2"/>
      </rPr>
      <t xml:space="preserve"> finished their agreed plan </t>
    </r>
    <r>
      <rPr>
        <b/>
        <u/>
        <sz val="10"/>
        <color rgb="FF000000"/>
        <rFont val="Arial"/>
        <family val="2"/>
      </rPr>
      <t>or</t>
    </r>
    <r>
      <rPr>
        <sz val="10"/>
        <color rgb="FF000000"/>
        <rFont val="Arial"/>
        <family val="2"/>
      </rPr>
      <t xml:space="preserve"> didn’t meet their obligations under the plan and the plan was cancelled at some point during the reporting period</t>
    </r>
  </si>
  <si>
    <r>
      <t xml:space="preserve">Customer has HUGS </t>
    </r>
    <r>
      <rPr>
        <b/>
        <u/>
        <sz val="10"/>
        <rFont val="Arial"/>
        <family val="2"/>
      </rPr>
      <t>AND</t>
    </r>
    <r>
      <rPr>
        <sz val="10"/>
        <rFont val="Arial"/>
        <family val="2"/>
      </rPr>
      <t xml:space="preserve"> successfully completes an instalment plan within the reporting period</t>
    </r>
  </si>
  <si>
    <r>
      <t xml:space="preserve">Customer has HUGS </t>
    </r>
    <r>
      <rPr>
        <b/>
        <u/>
        <sz val="10"/>
        <rFont val="Arial"/>
        <family val="2"/>
      </rPr>
      <t>AND</t>
    </r>
    <r>
      <rPr>
        <sz val="10"/>
        <rFont val="Arial"/>
        <family val="2"/>
      </rPr>
      <t xml:space="preserve"> fails to complete an instalment plan within the reporting period</t>
    </r>
  </si>
  <si>
    <r>
      <t xml:space="preserve"> HUGS customer in the last 2 reporting years  </t>
    </r>
    <r>
      <rPr>
        <b/>
        <u/>
        <sz val="10"/>
        <rFont val="Arial"/>
        <family val="2"/>
      </rPr>
      <t>AND</t>
    </r>
    <r>
      <rPr>
        <sz val="10"/>
        <rFont val="Arial"/>
        <family val="2"/>
      </rPr>
      <t xml:space="preserve"> successfully completed an instalment plan </t>
    </r>
    <r>
      <rPr>
        <b/>
        <u/>
        <sz val="10"/>
        <rFont val="Arial"/>
        <family val="2"/>
      </rPr>
      <t>AND</t>
    </r>
    <r>
      <rPr>
        <sz val="10"/>
        <rFont val="Arial"/>
        <family val="2"/>
      </rPr>
      <t xml:space="preserve"> then was disconnected at some point in the reporting period</t>
    </r>
  </si>
  <si>
    <t>There were no accounts unbilled greater than 90 days at the 30/06/18  and only 2 residential accounts were unbilled greater than 90 days for the full course of the year. 
One breach was the fault of the Retailer caused by a process issue that delayed the final reading after the customer had moved out of the premise.
Refer to CCR 13 for the second breach.</t>
  </si>
  <si>
    <t>The disconnection numbers do not include pre-paid.
The higher volume of the same account holders being disconnected for non payment has increased from 2016/17 due to a reduction in the number of customers that qualify for HUGs payments. Refer CCR 120.
In addition, the automatic disconnection function (AMI) now enables disconnections to be actioned in accordance to the Code timeframes
Hardship / Payment processes are in place and actioned according to code requirements and Horizon Power approved policies</t>
  </si>
  <si>
    <t xml:space="preserve">The increased re-connections is in reponse to increased disconnections (CCR40) and reduced re-connection timeframes through AMI </t>
  </si>
  <si>
    <t>Refer to CCR 54</t>
  </si>
  <si>
    <t>There has been continuing improvements from automated meter reading and this year there has also been a focus on first call resolution, resulting in a reduction in escalated complaints.  However, the reported numbers are lower than expected and has highlighted the need for refresher training across the organisation to capture all expression of dissatisfaction made to or about Horizon Power, related to products,
services, staff or the handling of a complaint, where a response or resolution is explicitly or implicitly expected. Including complaints where the complaintant is given an explanation on first contact and no further action is required. 
Higher complaint numbers are expected 2018/19 reporting year.</t>
  </si>
  <si>
    <t>1006 customers made formal applications and 1222 made enquiries</t>
  </si>
  <si>
    <t xml:space="preserve">Pre-payment customers who have reverted to a standard tariff </t>
  </si>
  <si>
    <t>Includes 28 system issues that affected a combination of pre-paid and post paid customers.   The other 14 were crossed meters, customers moved out in error  and process issues.   30 of the 42 sites disconnected in error were reenergised within 24 hours.</t>
  </si>
  <si>
    <t xml:space="preserve">Centrepay payment amounts are determined by customers and Centrelink.  Amounts paid do not necessarily match the installment. </t>
  </si>
  <si>
    <t xml:space="preserve">Pre-payment customer who has reverted to a standard tariff </t>
  </si>
  <si>
    <t xml:space="preserve"> A reduction in the number of customers that qualify for HUGs payments has resulted in Horizon Power modifying debt management processes to support customers in financial hardship by a limiting the ongoing cycle of broken instalment plans, that increases their debt.  
The number of instalment plans have decreased since the 2016/17 reporting year but  customers have been given other additional time to pay options. (Additional time to pay includes instalment plans,  payment extensions and payment suppressions).   Refer to CCR 19 for the total number of customers granted additional tme to pay.</t>
  </si>
  <si>
    <t xml:space="preserve">The number of residential customers who have a debt as at 30th June 2018 and are not registered for the HUGS scheme has increased from the 2016/17 reporting year.  The reduction in customers that qualify for HUGS has affected some customers ability to repay debt (CCR 120).  Additionally, this figure is a point in time and can fluctuate from day to day depending on the number and type of accounts billed within the preceding 14 days, as well as external factors such as payment agency timelines.  </t>
  </si>
  <si>
    <t xml:space="preserve">
To meet code requirement a change to the management of prepaid meters in emergency credit, was implemented as part of the AMI project, where prepaid metered customers in emergency credit are disconnected each day between 9am and 2pm. This change allows the emergency credit only to be available for use outside normal business hours.  It is only after customers fail to make a payment and the full $20 credit is used, that  the meter is denerergised permanently until a payment in excess of the emergency credit value of $20 is made to pay off the debt.  
This change in process allows customers with less than the $20 emergency credit to have power overnight, but then be denenergised at 9am.  The customer can then renergise themselved after 2pm each day.  As a result, there has been a significant increase in reportable disconnects as the emergency credit provides electricity for overnight use, and often for many days, especially if the premise is vacant commonly for personal and cultural reasons. 
The average number of disconnections vary each month with the lowest being June and July averaging 748 per month and increasing to an average of 2440 per month with January being the highest month with 2950.  1186 pre-paid customers were disconnected between 1 to 131 disconnections per customer during the reporting year.
This change to the disconnections in emergency credit was completed mid 2016/2017 reporting year and the figure reported last year did not take into consideration the new emergency credit process and was incorrectly reported.  The correct number was 10,865 disconnects.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</si>
</sst>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quot;$&quot;#,##0"/>
  </numFmts>
  <fonts count="16" x14ac:knownFonts="1">
    <font>
      <sz val="10"/>
      <name val="Arial"/>
    </font>
    <font>
      <b/>
      <sz val="10"/>
      <name val="Arial"/>
      <family val="2"/>
    </font>
    <font>
      <sz val="9"/>
      <name val="Arial"/>
      <family val="2"/>
    </font>
    <font>
      <sz val="8"/>
      <name val="Arial"/>
      <family val="2"/>
    </font>
    <font>
      <sz val="10"/>
      <name val="Arial"/>
      <family val="2"/>
    </font>
    <font>
      <sz val="10"/>
      <color rgb="FFFF0000"/>
      <name val="Arial"/>
      <family val="2"/>
    </font>
    <font>
      <b/>
      <i/>
      <sz val="10"/>
      <color rgb="FFFF0000"/>
      <name val="Arial"/>
      <family val="2"/>
    </font>
    <font>
      <sz val="10"/>
      <color theme="0"/>
      <name val="Arial"/>
      <family val="2"/>
    </font>
    <font>
      <b/>
      <sz val="16"/>
      <color theme="0"/>
      <name val="Arial"/>
      <family val="2"/>
    </font>
    <font>
      <sz val="14"/>
      <name val="Arial"/>
      <family val="2"/>
    </font>
    <font>
      <u/>
      <sz val="10"/>
      <color theme="10"/>
      <name val="Arial"/>
      <family val="2"/>
    </font>
    <font>
      <i/>
      <sz val="14"/>
      <name val="Arial"/>
      <family val="2"/>
    </font>
    <font>
      <sz val="10"/>
      <color rgb="FF000000"/>
      <name val="Arial"/>
      <family val="2"/>
    </font>
    <font>
      <b/>
      <u/>
      <sz val="10"/>
      <color rgb="FF000000"/>
      <name val="Arial"/>
      <family val="2"/>
    </font>
    <font>
      <b/>
      <u/>
      <sz val="10"/>
      <name val="Arial"/>
      <family val="2"/>
    </font>
    <font>
      <sz val="9"/>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25">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38">
    <xf numFmtId="0" fontId="0" fillId="0" borderId="0" xfId="0"/>
    <xf numFmtId="0" fontId="1" fillId="0" borderId="0" xfId="0" applyFont="1" applyProtection="1"/>
    <xf numFmtId="0" fontId="0" fillId="0" borderId="0" xfId="0" applyProtection="1"/>
    <xf numFmtId="10" fontId="2" fillId="0" borderId="2" xfId="0" applyNumberFormat="1" applyFont="1" applyFill="1" applyBorder="1" applyAlignment="1" applyProtection="1">
      <alignment horizontal="left" vertical="center" wrapText="1"/>
      <protection locked="0"/>
    </xf>
    <xf numFmtId="10" fontId="2" fillId="0" borderId="3" xfId="0" applyNumberFormat="1" applyFont="1" applyFill="1" applyBorder="1" applyAlignment="1" applyProtection="1">
      <alignment horizontal="left" vertical="center" wrapText="1"/>
      <protection locked="0"/>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164" fontId="4" fillId="2" borderId="8" xfId="0" applyNumberFormat="1" applyFont="1" applyFill="1" applyBorder="1" applyAlignment="1" applyProtection="1">
      <alignment vertical="center" wrapText="1"/>
    </xf>
    <xf numFmtId="164" fontId="4" fillId="4" borderId="8" xfId="0" applyNumberFormat="1" applyFont="1" applyFill="1" applyBorder="1" applyAlignment="1" applyProtection="1">
      <alignment vertical="center" wrapText="1"/>
    </xf>
    <xf numFmtId="164" fontId="4" fillId="4" borderId="9" xfId="0" applyNumberFormat="1"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1" fontId="4" fillId="0" borderId="0" xfId="0" applyNumberFormat="1" applyFont="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6"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0" fontId="4" fillId="0" borderId="6" xfId="0" applyFont="1" applyBorder="1" applyAlignment="1" applyProtection="1">
      <alignment horizontal="justify" vertical="center" wrapText="1"/>
    </xf>
    <xf numFmtId="164" fontId="4" fillId="8" borderId="8" xfId="0" applyNumberFormat="1" applyFont="1" applyFill="1" applyBorder="1" applyAlignment="1" applyProtection="1">
      <alignment vertical="center" wrapText="1"/>
    </xf>
    <xf numFmtId="165" fontId="4" fillId="8" borderId="8" xfId="0" applyNumberFormat="1" applyFont="1" applyFill="1" applyBorder="1" applyAlignment="1" applyProtection="1">
      <alignment vertical="center" wrapText="1"/>
    </xf>
    <xf numFmtId="165" fontId="4" fillId="8" borderId="9" xfId="0" applyNumberFormat="1" applyFont="1" applyFill="1" applyBorder="1" applyAlignment="1" applyProtection="1">
      <alignment vertical="center" wrapText="1"/>
    </xf>
    <xf numFmtId="0" fontId="1" fillId="0" borderId="0" xfId="0" applyFont="1" applyAlignment="1">
      <alignment horizontal="left" vertical="center" indent="1"/>
    </xf>
    <xf numFmtId="0" fontId="1" fillId="3" borderId="8" xfId="0" applyFont="1" applyFill="1" applyBorder="1" applyAlignment="1" applyProtection="1">
      <alignment horizontal="center" vertical="center" wrapText="1"/>
    </xf>
    <xf numFmtId="0" fontId="4" fillId="0" borderId="0" xfId="0" applyFont="1"/>
    <xf numFmtId="1" fontId="4" fillId="7" borderId="8" xfId="0" applyNumberFormat="1" applyFont="1" applyFill="1" applyBorder="1" applyAlignment="1" applyProtection="1">
      <alignment horizontal="center" vertical="center" wrapText="1"/>
      <protection locked="0"/>
    </xf>
    <xf numFmtId="0" fontId="4" fillId="0" borderId="16" xfId="0" applyFont="1" applyBorder="1" applyAlignment="1" applyProtection="1">
      <alignment horizontal="justify" vertical="center" wrapText="1"/>
    </xf>
    <xf numFmtId="0" fontId="4" fillId="0" borderId="8" xfId="0" applyFont="1" applyBorder="1" applyAlignment="1">
      <alignment vertical="center" wrapText="1"/>
    </xf>
    <xf numFmtId="0" fontId="4" fillId="0" borderId="1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1" fillId="3" borderId="8"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left" vertical="center" wrapText="1"/>
      <protection locked="0"/>
    </xf>
    <xf numFmtId="0" fontId="0" fillId="0" borderId="0" xfId="0" applyBorder="1"/>
    <xf numFmtId="1"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wrapText="1"/>
    </xf>
    <xf numFmtId="0" fontId="4" fillId="0" borderId="19" xfId="0" applyFont="1" applyBorder="1" applyAlignment="1" applyProtection="1">
      <alignment vertical="center" wrapText="1"/>
    </xf>
    <xf numFmtId="0" fontId="4" fillId="0" borderId="8" xfId="0" applyFont="1" applyBorder="1" applyAlignment="1">
      <alignment vertical="top" wrapText="1"/>
    </xf>
    <xf numFmtId="1" fontId="4" fillId="7" borderId="9" xfId="0" applyNumberFormat="1" applyFont="1" applyFill="1" applyBorder="1" applyAlignment="1" applyProtection="1">
      <alignment horizontal="center" vertical="center" wrapText="1"/>
      <protection locked="0"/>
    </xf>
    <xf numFmtId="0" fontId="0" fillId="0" borderId="2" xfId="0" applyBorder="1"/>
    <xf numFmtId="0" fontId="4" fillId="0" borderId="8"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0" xfId="0" applyFont="1" applyFill="1" applyBorder="1" applyAlignment="1" applyProtection="1">
      <alignment vertical="center"/>
    </xf>
    <xf numFmtId="0" fontId="1" fillId="0" borderId="0" xfId="0" applyFont="1" applyAlignment="1">
      <alignment horizontal="right"/>
    </xf>
    <xf numFmtId="0" fontId="6" fillId="0" borderId="0" xfId="0" applyFont="1" applyAlignment="1">
      <alignment horizontal="left" vertical="center" indent="1"/>
    </xf>
    <xf numFmtId="0" fontId="7" fillId="0" borderId="0" xfId="0" applyFont="1" applyBorder="1" applyAlignment="1" applyProtection="1">
      <alignment horizontal="center" vertical="center"/>
    </xf>
    <xf numFmtId="0" fontId="0" fillId="0" borderId="0" xfId="0" applyAlignment="1">
      <alignment horizontal="left"/>
    </xf>
    <xf numFmtId="0" fontId="7" fillId="0" borderId="0" xfId="0" applyFont="1"/>
    <xf numFmtId="0" fontId="1" fillId="3" borderId="8" xfId="0" applyFont="1" applyFill="1" applyBorder="1" applyAlignment="1" applyProtection="1">
      <alignment horizontal="center" vertical="center" wrapText="1"/>
    </xf>
    <xf numFmtId="0" fontId="8" fillId="5" borderId="0" xfId="0" applyFont="1" applyFill="1" applyAlignment="1">
      <alignment horizontal="center" vertical="center"/>
    </xf>
    <xf numFmtId="0" fontId="10" fillId="0" borderId="20" xfId="1" applyBorder="1"/>
    <xf numFmtId="0" fontId="9" fillId="0" borderId="18" xfId="0" applyFont="1" applyBorder="1" applyAlignment="1">
      <alignment horizontal="left" vertical="center" wrapText="1"/>
    </xf>
    <xf numFmtId="164" fontId="4" fillId="7" borderId="20" xfId="0" applyNumberFormat="1" applyFont="1" applyFill="1" applyBorder="1" applyAlignment="1" applyProtection="1">
      <alignment vertical="center" wrapText="1"/>
    </xf>
    <xf numFmtId="10" fontId="2" fillId="0" borderId="21" xfId="0" applyNumberFormat="1" applyFont="1" applyFill="1" applyBorder="1" applyAlignment="1" applyProtection="1">
      <alignment horizontal="left" vertical="center" wrapText="1"/>
      <protection locked="0"/>
    </xf>
    <xf numFmtId="3" fontId="4" fillId="10" borderId="20"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0" borderId="17" xfId="0" applyNumberFormat="1" applyFont="1" applyBorder="1" applyAlignment="1" applyProtection="1">
      <alignment vertical="center" wrapText="1"/>
      <protection locked="0"/>
    </xf>
    <xf numFmtId="3" fontId="4" fillId="8" borderId="17" xfId="0" applyNumberFormat="1" applyFont="1" applyFill="1" applyBorder="1" applyAlignment="1" applyProtection="1">
      <alignment vertical="center" wrapText="1"/>
    </xf>
    <xf numFmtId="3" fontId="4" fillId="0" borderId="17"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xf>
    <xf numFmtId="3" fontId="4" fillId="0" borderId="9"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164" fontId="0" fillId="0" borderId="0" xfId="0" applyNumberFormat="1"/>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7" borderId="8" xfId="0" applyNumberFormat="1" applyFont="1" applyFill="1" applyBorder="1" applyAlignment="1" applyProtection="1">
      <alignment horizontal="right" vertical="center" wrapText="1"/>
      <protection locked="0"/>
    </xf>
    <xf numFmtId="3" fontId="4" fillId="10" borderId="9"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protection locked="0"/>
    </xf>
    <xf numFmtId="3" fontId="0" fillId="0" borderId="8" xfId="0" applyNumberFormat="1" applyBorder="1" applyAlignment="1">
      <alignment vertical="center"/>
    </xf>
    <xf numFmtId="0" fontId="0" fillId="7" borderId="8" xfId="0" applyFill="1" applyBorder="1" applyAlignment="1">
      <alignment vertical="center"/>
    </xf>
    <xf numFmtId="3" fontId="0" fillId="7" borderId="8" xfId="0" applyNumberFormat="1" applyFill="1" applyBorder="1" applyAlignment="1">
      <alignment vertical="center"/>
    </xf>
    <xf numFmtId="3" fontId="0" fillId="0" borderId="9" xfId="0" applyNumberFormat="1" applyBorder="1" applyAlignment="1">
      <alignment vertical="center"/>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66" fontId="4" fillId="0"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164" fontId="4" fillId="2" borderId="8" xfId="0" applyNumberFormat="1" applyFont="1" applyFill="1" applyBorder="1" applyAlignment="1" applyProtection="1">
      <alignment horizontal="right" vertical="center" wrapText="1"/>
    </xf>
    <xf numFmtId="164" fontId="4" fillId="2" borderId="9" xfId="0" applyNumberFormat="1" applyFont="1" applyFill="1" applyBorder="1" applyAlignment="1" applyProtection="1">
      <alignment horizontal="right" vertical="center" wrapText="1"/>
    </xf>
    <xf numFmtId="3" fontId="4" fillId="2" borderId="8" xfId="0" applyNumberFormat="1" applyFont="1" applyFill="1" applyBorder="1" applyAlignment="1" applyProtection="1">
      <alignment horizontal="right" vertical="center" wrapText="1"/>
    </xf>
    <xf numFmtId="3" fontId="4" fillId="0" borderId="9" xfId="0" applyNumberFormat="1" applyFont="1" applyBorder="1" applyAlignment="1" applyProtection="1">
      <alignment horizontal="right" vertical="center" wrapText="1"/>
      <protection locked="0"/>
    </xf>
    <xf numFmtId="10" fontId="4" fillId="2" borderId="9" xfId="0" applyNumberFormat="1" applyFont="1" applyFill="1" applyBorder="1" applyAlignment="1" applyProtection="1">
      <alignment horizontal="right" vertical="center" wrapText="1"/>
    </xf>
    <xf numFmtId="0" fontId="5" fillId="0" borderId="0" xfId="0" applyFont="1" applyFill="1" applyBorder="1" applyAlignment="1">
      <alignment horizontal="left" vertical="top" wrapText="1"/>
    </xf>
    <xf numFmtId="3" fontId="4" fillId="0" borderId="8" xfId="0" applyNumberFormat="1" applyFont="1" applyFill="1" applyBorder="1" applyAlignment="1" applyProtection="1">
      <alignment vertical="center" wrapText="1"/>
    </xf>
    <xf numFmtId="0" fontId="0" fillId="7" borderId="22" xfId="0" applyFill="1" applyBorder="1" applyAlignment="1">
      <alignment vertical="center"/>
    </xf>
    <xf numFmtId="0" fontId="0" fillId="7" borderId="23" xfId="0" applyFill="1" applyBorder="1" applyAlignment="1">
      <alignment vertical="center"/>
    </xf>
    <xf numFmtId="3" fontId="4" fillId="0" borderId="8" xfId="0" applyNumberFormat="1" applyFont="1" applyBorder="1" applyAlignment="1">
      <alignment vertical="center"/>
    </xf>
    <xf numFmtId="0" fontId="1" fillId="0" borderId="0" xfId="0" applyFont="1" applyAlignment="1" applyProtection="1">
      <alignment horizontal="left" wrapText="1"/>
      <protection locked="0"/>
    </xf>
    <xf numFmtId="0" fontId="4" fillId="0" borderId="0" xfId="0" applyFont="1" applyFill="1" applyBorder="1" applyAlignment="1" applyProtection="1">
      <alignment horizontal="left" vertical="center" wrapText="1"/>
    </xf>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2" fillId="0" borderId="8" xfId="0" applyFont="1" applyFill="1" applyBorder="1" applyAlignment="1" applyProtection="1">
      <alignment vertical="center" wrapText="1"/>
      <protection locked="0"/>
    </xf>
    <xf numFmtId="0" fontId="0" fillId="0" borderId="2" xfId="0" applyBorder="1" applyAlignment="1"/>
    <xf numFmtId="0" fontId="15" fillId="0" borderId="8" xfId="0" applyFont="1" applyFill="1" applyBorder="1" applyAlignment="1" applyProtection="1">
      <alignment vertical="center" wrapText="1"/>
      <protection locked="0"/>
    </xf>
    <xf numFmtId="0" fontId="5" fillId="0" borderId="2" xfId="0" applyFont="1" applyBorder="1" applyAlignment="1"/>
    <xf numFmtId="0" fontId="2" fillId="0" borderId="23"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0" fillId="0" borderId="3" xfId="0" applyBorder="1" applyAlignment="1"/>
    <xf numFmtId="0" fontId="1" fillId="9" borderId="10" xfId="0" applyFont="1" applyFill="1" applyBorder="1" applyAlignment="1"/>
    <xf numFmtId="0" fontId="1" fillId="9" borderId="11" xfId="0" applyFont="1" applyFill="1" applyBorder="1" applyAlignment="1"/>
    <xf numFmtId="0" fontId="1" fillId="9" borderId="12" xfId="0" applyFont="1" applyFill="1" applyBorder="1" applyAlignment="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6"/>
  <sheetViews>
    <sheetView zoomScaleNormal="100" workbookViewId="0">
      <selection activeCell="B25" sqref="B25"/>
    </sheetView>
  </sheetViews>
  <sheetFormatPr defaultRowHeight="12.75" x14ac:dyDescent="0.2"/>
  <cols>
    <col min="1" max="1" width="6.28515625" customWidth="1"/>
    <col min="2" max="2" width="101.140625" customWidth="1"/>
    <col min="3" max="3" width="8.5703125" customWidth="1"/>
  </cols>
  <sheetData>
    <row r="2" spans="1:5" x14ac:dyDescent="0.2">
      <c r="A2" s="110" t="s">
        <v>198</v>
      </c>
      <c r="B2" s="110"/>
      <c r="C2" s="110"/>
      <c r="D2" s="110"/>
      <c r="E2" s="110"/>
    </row>
    <row r="4" spans="1:5" ht="20.25" x14ac:dyDescent="0.2">
      <c r="B4" s="59" t="s">
        <v>14</v>
      </c>
    </row>
    <row r="5" spans="1:5" ht="73.5" x14ac:dyDescent="0.2">
      <c r="B5" s="61" t="s">
        <v>200</v>
      </c>
    </row>
    <row r="6" spans="1:5" x14ac:dyDescent="0.2">
      <c r="B6" s="60" t="s">
        <v>199</v>
      </c>
    </row>
  </sheetData>
  <mergeCells count="1">
    <mergeCell ref="A2:E2"/>
  </mergeCells>
  <hyperlinks>
    <hyperlink ref="B6" r:id="rId1"/>
  </hyperlinks>
  <pageMargins left="0.7" right="0.7" top="0.75" bottom="0.75" header="0.3" footer="0.3"/>
  <pageSetup paperSize="9" scale="80" orientation="portrait" r:id="rId2"/>
  <headerFooter>
    <oddHeader>&amp;C 2018 Electricity Performance Reporting Datasheets - Retail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7" zoomScaleNormal="100" workbookViewId="0">
      <selection activeCell="E14" sqref="E14"/>
    </sheetView>
  </sheetViews>
  <sheetFormatPr defaultRowHeight="12.75" x14ac:dyDescent="0.2"/>
  <cols>
    <col min="2" max="2" width="60.42578125" customWidth="1"/>
    <col min="3" max="4" width="13" customWidth="1"/>
    <col min="5" max="5" width="25.28515625" customWidth="1"/>
    <col min="7" max="7" width="40.7109375" customWidth="1"/>
  </cols>
  <sheetData>
    <row r="1" spans="1:16" ht="13.5" thickBot="1" x14ac:dyDescent="0.25">
      <c r="A1" s="57" t="str">
        <f>Customers!B1</f>
        <v>Horizon Power</v>
      </c>
    </row>
    <row r="2" spans="1:16" ht="13.5" thickBot="1" x14ac:dyDescent="0.25">
      <c r="A2" s="130" t="s">
        <v>137</v>
      </c>
      <c r="B2" s="131"/>
      <c r="C2" s="131"/>
      <c r="D2" s="131"/>
      <c r="E2" s="132"/>
    </row>
    <row r="3" spans="1:16" x14ac:dyDescent="0.2">
      <c r="A3" s="115" t="s">
        <v>12</v>
      </c>
      <c r="B3" s="117" t="s">
        <v>0</v>
      </c>
      <c r="C3" s="133" t="s">
        <v>3</v>
      </c>
      <c r="D3" s="134"/>
      <c r="E3" s="135" t="s">
        <v>13</v>
      </c>
    </row>
    <row r="4" spans="1:16" x14ac:dyDescent="0.2">
      <c r="A4" s="116"/>
      <c r="B4" s="118"/>
      <c r="C4" s="58" t="s">
        <v>140</v>
      </c>
      <c r="D4" s="58" t="s">
        <v>15</v>
      </c>
      <c r="E4" s="136"/>
    </row>
    <row r="5" spans="1:16" ht="48" x14ac:dyDescent="0.2">
      <c r="A5" s="42" t="s">
        <v>136</v>
      </c>
      <c r="B5" s="46" t="s">
        <v>177</v>
      </c>
      <c r="C5" s="64">
        <v>912</v>
      </c>
      <c r="D5" s="62"/>
      <c r="E5" s="63" t="s">
        <v>338</v>
      </c>
    </row>
    <row r="6" spans="1:16" ht="60" x14ac:dyDescent="0.2">
      <c r="A6" s="17" t="s">
        <v>138</v>
      </c>
      <c r="B6" s="43" t="s">
        <v>178</v>
      </c>
      <c r="C6" s="65"/>
      <c r="D6" s="66">
        <v>946.08</v>
      </c>
      <c r="E6" s="3" t="s">
        <v>337</v>
      </c>
      <c r="F6" s="105"/>
      <c r="G6" s="105"/>
      <c r="H6" s="105"/>
      <c r="I6" s="105"/>
      <c r="J6" s="105"/>
      <c r="K6" s="105"/>
      <c r="L6" s="105"/>
      <c r="M6" s="105"/>
      <c r="N6" s="105"/>
      <c r="O6" s="105"/>
      <c r="P6" s="105"/>
    </row>
    <row r="7" spans="1:16" ht="25.5" x14ac:dyDescent="0.2">
      <c r="A7" s="42" t="s">
        <v>148</v>
      </c>
      <c r="B7" s="43" t="s">
        <v>179</v>
      </c>
      <c r="C7" s="87">
        <v>553</v>
      </c>
      <c r="D7" s="88"/>
      <c r="E7" s="45"/>
    </row>
    <row r="8" spans="1:16" ht="36" x14ac:dyDescent="0.2">
      <c r="A8" s="17" t="s">
        <v>149</v>
      </c>
      <c r="B8" s="43" t="s">
        <v>180</v>
      </c>
      <c r="C8" s="109">
        <v>94</v>
      </c>
      <c r="D8" s="88"/>
      <c r="E8" s="3" t="s">
        <v>351</v>
      </c>
    </row>
    <row r="9" spans="1:16" ht="38.25" x14ac:dyDescent="0.2">
      <c r="A9" s="17" t="s">
        <v>150</v>
      </c>
      <c r="B9" s="43" t="s">
        <v>181</v>
      </c>
      <c r="C9" s="89"/>
      <c r="D9" s="66">
        <v>862</v>
      </c>
      <c r="E9" s="3" t="s">
        <v>339</v>
      </c>
    </row>
    <row r="10" spans="1:16" ht="51" x14ac:dyDescent="0.2">
      <c r="A10" s="17" t="s">
        <v>151</v>
      </c>
      <c r="B10" s="43" t="s">
        <v>182</v>
      </c>
      <c r="C10" s="87">
        <v>157</v>
      </c>
      <c r="D10" s="88"/>
      <c r="E10" s="45"/>
    </row>
    <row r="11" spans="1:16" ht="51" x14ac:dyDescent="0.2">
      <c r="A11" s="17" t="s">
        <v>152</v>
      </c>
      <c r="B11" s="43" t="s">
        <v>183</v>
      </c>
      <c r="C11" s="87">
        <v>604</v>
      </c>
      <c r="D11" s="88"/>
      <c r="E11" s="45"/>
    </row>
    <row r="12" spans="1:16" ht="51" x14ac:dyDescent="0.2">
      <c r="A12" s="17" t="s">
        <v>153</v>
      </c>
      <c r="B12" s="43" t="s">
        <v>184</v>
      </c>
      <c r="C12" s="87">
        <v>149</v>
      </c>
      <c r="D12" s="88"/>
      <c r="E12" s="45"/>
    </row>
    <row r="13" spans="1:16" ht="39.75" customHeight="1" x14ac:dyDescent="0.2">
      <c r="A13" s="17" t="s">
        <v>154</v>
      </c>
      <c r="B13" s="43" t="s">
        <v>185</v>
      </c>
      <c r="C13" s="87">
        <v>2</v>
      </c>
      <c r="D13" s="88"/>
      <c r="E13" s="45"/>
    </row>
    <row r="14" spans="1:16" ht="60" x14ac:dyDescent="0.2">
      <c r="A14" s="17" t="s">
        <v>155</v>
      </c>
      <c r="B14" s="43" t="s">
        <v>186</v>
      </c>
      <c r="C14" s="87">
        <v>609</v>
      </c>
      <c r="D14" s="88"/>
      <c r="E14" s="3" t="s">
        <v>354</v>
      </c>
    </row>
    <row r="15" spans="1:16" ht="25.5" x14ac:dyDescent="0.2">
      <c r="A15" s="17" t="s">
        <v>156</v>
      </c>
      <c r="B15" s="43" t="s">
        <v>187</v>
      </c>
      <c r="C15" s="87">
        <v>458</v>
      </c>
      <c r="D15" s="88"/>
      <c r="E15" s="3" t="s">
        <v>340</v>
      </c>
    </row>
    <row r="16" spans="1:16" ht="76.5" x14ac:dyDescent="0.2">
      <c r="A16" s="17" t="s">
        <v>157</v>
      </c>
      <c r="B16" s="43" t="s">
        <v>188</v>
      </c>
      <c r="C16" s="87">
        <v>532</v>
      </c>
      <c r="D16" s="107"/>
      <c r="E16" s="3" t="s">
        <v>342</v>
      </c>
    </row>
    <row r="17" spans="1:5" ht="51" x14ac:dyDescent="0.2">
      <c r="A17" s="17" t="s">
        <v>158</v>
      </c>
      <c r="B17" s="43" t="s">
        <v>189</v>
      </c>
      <c r="C17" s="87">
        <v>110</v>
      </c>
      <c r="D17" s="107"/>
      <c r="E17" s="3" t="s">
        <v>343</v>
      </c>
    </row>
    <row r="18" spans="1:5" ht="90.75" customHeight="1" x14ac:dyDescent="0.2">
      <c r="A18" s="17" t="s">
        <v>159</v>
      </c>
      <c r="B18" s="3" t="s">
        <v>190</v>
      </c>
      <c r="C18" s="87">
        <v>486</v>
      </c>
      <c r="D18" s="107"/>
      <c r="E18" s="3" t="s">
        <v>344</v>
      </c>
    </row>
    <row r="19" spans="1:5" ht="65.25" customHeight="1" x14ac:dyDescent="0.2">
      <c r="A19" s="17" t="s">
        <v>160</v>
      </c>
      <c r="B19" s="43" t="s">
        <v>191</v>
      </c>
      <c r="C19" s="87">
        <v>132</v>
      </c>
      <c r="D19" s="107"/>
      <c r="E19" s="3" t="s">
        <v>341</v>
      </c>
    </row>
    <row r="20" spans="1:5" ht="75.75" x14ac:dyDescent="0.2">
      <c r="A20" s="17" t="s">
        <v>161</v>
      </c>
      <c r="B20" s="50" t="s">
        <v>192</v>
      </c>
      <c r="C20" s="87">
        <v>14</v>
      </c>
      <c r="D20" s="107"/>
      <c r="E20" s="3" t="s">
        <v>345</v>
      </c>
    </row>
    <row r="21" spans="1:5" ht="64.5" thickBot="1" x14ac:dyDescent="0.25">
      <c r="A21" s="18" t="s">
        <v>162</v>
      </c>
      <c r="B21" s="51" t="s">
        <v>193</v>
      </c>
      <c r="C21" s="90">
        <v>10</v>
      </c>
      <c r="D21" s="108"/>
      <c r="E21" s="3" t="s">
        <v>313</v>
      </c>
    </row>
    <row r="23" spans="1:5" ht="12.75" customHeight="1" x14ac:dyDescent="0.2">
      <c r="A23" s="52" t="s">
        <v>164</v>
      </c>
      <c r="B23" s="52"/>
      <c r="C23" s="52"/>
      <c r="D23" s="52"/>
      <c r="E23" s="52"/>
    </row>
    <row r="24" spans="1:5" x14ac:dyDescent="0.2">
      <c r="A24" s="52" t="s">
        <v>195</v>
      </c>
    </row>
  </sheetData>
  <mergeCells count="5">
    <mergeCell ref="A2:E2"/>
    <mergeCell ref="A3:A4"/>
    <mergeCell ref="B3:B4"/>
    <mergeCell ref="C3:D3"/>
    <mergeCell ref="E3:E4"/>
  </mergeCells>
  <pageMargins left="0.51181102362204722" right="0.51181102362204722" top="0.74803149606299213" bottom="0.55118110236220474" header="0.31496062992125984" footer="0.31496062992125984"/>
  <pageSetup paperSize="9" scale="76" orientation="portrait" r:id="rId1"/>
  <headerFooter>
    <oddHeader>&amp;C&amp;"Arial,Bold"&amp;12 2018 Electricity Performance Reporting Datasheets - Retail</oddHeader>
    <oddFooter>&amp;CHardship Programs&amp;R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zoomScaleNormal="100" zoomScaleSheetLayoutView="100" workbookViewId="0">
      <selection activeCell="F1" sqref="F1:F1048576"/>
    </sheetView>
  </sheetViews>
  <sheetFormatPr defaultRowHeight="12.75" x14ac:dyDescent="0.2"/>
  <cols>
    <col min="2" max="2" width="39.7109375" customWidth="1"/>
    <col min="3" max="3" width="13" customWidth="1"/>
    <col min="4" max="4" width="15.28515625" customWidth="1"/>
    <col min="5" max="5" width="0.140625" customWidth="1"/>
  </cols>
  <sheetData>
    <row r="1" spans="1:6" x14ac:dyDescent="0.2">
      <c r="A1" s="53" t="s">
        <v>197</v>
      </c>
      <c r="B1" s="54" t="s">
        <v>317</v>
      </c>
    </row>
    <row r="2" spans="1:6" x14ac:dyDescent="0.2">
      <c r="A2" s="28" t="s">
        <v>141</v>
      </c>
    </row>
    <row r="3" spans="1:6" ht="13.5" thickBot="1" x14ac:dyDescent="0.25">
      <c r="A3" s="1"/>
      <c r="C3" s="2"/>
      <c r="D3" s="2"/>
      <c r="E3" s="2"/>
    </row>
    <row r="4" spans="1:6" ht="13.5" customHeight="1" thickBot="1" x14ac:dyDescent="0.25">
      <c r="A4" s="112" t="s">
        <v>7</v>
      </c>
      <c r="B4" s="113"/>
      <c r="C4" s="113"/>
      <c r="D4" s="113"/>
      <c r="E4" s="114"/>
    </row>
    <row r="5" spans="1:6" ht="29.25" customHeight="1" x14ac:dyDescent="0.2">
      <c r="A5" s="115" t="s">
        <v>11</v>
      </c>
      <c r="B5" s="117" t="s">
        <v>0</v>
      </c>
      <c r="C5" s="11" t="s">
        <v>3</v>
      </c>
      <c r="D5" s="117" t="s">
        <v>10</v>
      </c>
      <c r="E5" s="119"/>
    </row>
    <row r="6" spans="1:6" ht="18.75" customHeight="1" x14ac:dyDescent="0.2">
      <c r="A6" s="116"/>
      <c r="B6" s="118"/>
      <c r="C6" s="16" t="s">
        <v>1</v>
      </c>
      <c r="D6" s="120"/>
      <c r="E6" s="121"/>
    </row>
    <row r="7" spans="1:6" ht="27.75" customHeight="1" x14ac:dyDescent="0.2">
      <c r="A7" s="21" t="s">
        <v>17</v>
      </c>
      <c r="B7" s="34" t="s">
        <v>261</v>
      </c>
      <c r="C7" s="67">
        <v>39398</v>
      </c>
      <c r="D7" s="122" t="s">
        <v>320</v>
      </c>
      <c r="E7" s="123"/>
    </row>
    <row r="8" spans="1:6" ht="28.5" customHeight="1" x14ac:dyDescent="0.2">
      <c r="A8" s="32" t="s">
        <v>18</v>
      </c>
      <c r="B8" s="33" t="s">
        <v>262</v>
      </c>
      <c r="C8" s="68">
        <v>0</v>
      </c>
      <c r="D8" s="122"/>
      <c r="E8" s="123"/>
    </row>
    <row r="9" spans="1:6" x14ac:dyDescent="0.2">
      <c r="A9" s="32" t="s">
        <v>19</v>
      </c>
      <c r="B9" s="33" t="s">
        <v>263</v>
      </c>
      <c r="C9" s="69">
        <f>C7+C8</f>
        <v>39398</v>
      </c>
      <c r="D9" s="122"/>
      <c r="E9" s="123"/>
    </row>
    <row r="10" spans="1:6" ht="46.5" customHeight="1" x14ac:dyDescent="0.2">
      <c r="A10" s="32" t="s">
        <v>20</v>
      </c>
      <c r="B10" s="33" t="s">
        <v>264</v>
      </c>
      <c r="C10" s="70">
        <v>7720</v>
      </c>
      <c r="D10" s="122" t="s">
        <v>321</v>
      </c>
      <c r="E10" s="123"/>
    </row>
    <row r="11" spans="1:6" ht="40.5" customHeight="1" x14ac:dyDescent="0.2">
      <c r="A11" s="32" t="s">
        <v>21</v>
      </c>
      <c r="B11" s="33" t="s">
        <v>265</v>
      </c>
      <c r="C11" s="70">
        <v>0</v>
      </c>
      <c r="D11" s="122"/>
      <c r="E11" s="123"/>
    </row>
    <row r="12" spans="1:6" ht="28.5" customHeight="1" x14ac:dyDescent="0.2">
      <c r="A12" s="32" t="s">
        <v>22</v>
      </c>
      <c r="B12" s="33" t="s">
        <v>266</v>
      </c>
      <c r="C12" s="69" t="s">
        <v>322</v>
      </c>
      <c r="D12" s="122" t="s">
        <v>323</v>
      </c>
      <c r="E12" s="123"/>
    </row>
    <row r="13" spans="1:6" ht="88.5" customHeight="1" x14ac:dyDescent="0.2">
      <c r="A13" s="32" t="s">
        <v>23</v>
      </c>
      <c r="B13" s="35" t="s">
        <v>267</v>
      </c>
      <c r="C13" s="68">
        <v>1221</v>
      </c>
      <c r="D13" s="124"/>
      <c r="E13" s="125"/>
      <c r="F13" s="30"/>
    </row>
    <row r="14" spans="1:6" ht="51.75" thickBot="1" x14ac:dyDescent="0.25">
      <c r="A14" s="21" t="s">
        <v>24</v>
      </c>
      <c r="B14" s="35" t="s">
        <v>268</v>
      </c>
      <c r="C14" s="67">
        <v>1</v>
      </c>
      <c r="D14" s="126" t="s">
        <v>355</v>
      </c>
      <c r="E14" s="127"/>
      <c r="F14" s="30"/>
    </row>
    <row r="15" spans="1:6" x14ac:dyDescent="0.2">
      <c r="A15" s="21" t="s">
        <v>25</v>
      </c>
      <c r="B15" s="35" t="s">
        <v>230</v>
      </c>
      <c r="C15" s="71"/>
      <c r="D15" s="122"/>
      <c r="E15" s="123"/>
    </row>
    <row r="16" spans="1:6" ht="60" customHeight="1" thickBot="1" x14ac:dyDescent="0.25">
      <c r="A16" s="24" t="s">
        <v>26</v>
      </c>
      <c r="B16" s="36" t="s">
        <v>269</v>
      </c>
      <c r="C16" s="72">
        <v>2</v>
      </c>
      <c r="D16" s="128" t="s">
        <v>352</v>
      </c>
      <c r="E16" s="129"/>
      <c r="F16" s="30"/>
    </row>
    <row r="17" spans="1:5" x14ac:dyDescent="0.2">
      <c r="A17" s="12"/>
      <c r="B17" s="12"/>
      <c r="C17" s="13"/>
      <c r="D17" s="15"/>
      <c r="E17" s="14"/>
    </row>
    <row r="18" spans="1:5" ht="26.25" customHeight="1" x14ac:dyDescent="0.2">
      <c r="A18" s="111" t="s">
        <v>196</v>
      </c>
      <c r="B18" s="111"/>
      <c r="C18" s="111"/>
      <c r="D18" s="111"/>
      <c r="E18" s="111"/>
    </row>
    <row r="20" spans="1:5" ht="12.75" customHeight="1" x14ac:dyDescent="0.2"/>
    <row r="35" ht="12.75" customHeight="1" x14ac:dyDescent="0.2"/>
    <row r="56" ht="12.75" customHeight="1" x14ac:dyDescent="0.2"/>
    <row r="75" ht="12.75" customHeight="1" x14ac:dyDescent="0.2"/>
    <row r="81" ht="41.25" customHeight="1" x14ac:dyDescent="0.2"/>
    <row r="83" ht="42" customHeight="1" x14ac:dyDescent="0.2"/>
    <row r="88" ht="12.75" customHeight="1" x14ac:dyDescent="0.2"/>
    <row r="101" ht="12.75" customHeight="1" x14ac:dyDescent="0.2"/>
    <row r="118" ht="12.75" customHeight="1" x14ac:dyDescent="0.2"/>
    <row r="140" ht="12.75" customHeight="1" x14ac:dyDescent="0.2"/>
    <row r="151" ht="12.75" customHeight="1" x14ac:dyDescent="0.2"/>
    <row r="153" ht="23.25" customHeight="1" x14ac:dyDescent="0.2"/>
    <row r="157" ht="24" customHeight="1" x14ac:dyDescent="0.2"/>
    <row r="158" ht="25.5" customHeight="1" x14ac:dyDescent="0.2"/>
  </sheetData>
  <sheetProtection selectLockedCells="1"/>
  <mergeCells count="15">
    <mergeCell ref="A18:E18"/>
    <mergeCell ref="A4:E4"/>
    <mergeCell ref="A5:A6"/>
    <mergeCell ref="B5:B6"/>
    <mergeCell ref="D5:E6"/>
    <mergeCell ref="D7:E7"/>
    <mergeCell ref="D13:E13"/>
    <mergeCell ref="D14:E14"/>
    <mergeCell ref="D15:E15"/>
    <mergeCell ref="D16:E16"/>
    <mergeCell ref="D8:E8"/>
    <mergeCell ref="D9:E9"/>
    <mergeCell ref="D10:E10"/>
    <mergeCell ref="D11:E11"/>
    <mergeCell ref="D12:E12"/>
  </mergeCells>
  <phoneticPr fontId="3" type="noConversion"/>
  <printOptions horizontalCentered="1"/>
  <pageMargins left="0.74803149606299213" right="0.74803149606299213" top="0.78740157480314965" bottom="0.59055118110236227" header="0.31496062992125984" footer="0.31496062992125984"/>
  <pageSetup paperSize="9" orientation="portrait" r:id="rId1"/>
  <headerFooter alignWithMargins="0">
    <oddHeader>&amp;C&amp;"Arial,Bold"&amp;12 2018 Electricity Performance Reporting Datasheets - Retail</oddHeader>
    <oddFooter>&amp;CCustomers&amp;R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7" zoomScaleNormal="100" zoomScalePageLayoutView="78" workbookViewId="0">
      <selection activeCell="F1" sqref="F1:H1048576"/>
    </sheetView>
  </sheetViews>
  <sheetFormatPr defaultRowHeight="12.75" x14ac:dyDescent="0.2"/>
  <cols>
    <col min="2" max="2" width="50.5703125" customWidth="1"/>
    <col min="3" max="4" width="13" customWidth="1"/>
    <col min="5" max="5" width="20.7109375" customWidth="1"/>
  </cols>
  <sheetData>
    <row r="1" spans="1:5" ht="13.5" thickBot="1" x14ac:dyDescent="0.25">
      <c r="A1" s="55" t="str">
        <f>Customers!B1</f>
        <v>Horizon Power</v>
      </c>
      <c r="B1" s="12"/>
      <c r="C1" s="13"/>
      <c r="D1" s="15"/>
      <c r="E1" s="14"/>
    </row>
    <row r="2" spans="1:5" ht="13.5" thickBot="1" x14ac:dyDescent="0.25">
      <c r="A2" s="130" t="s">
        <v>165</v>
      </c>
      <c r="B2" s="131"/>
      <c r="C2" s="131"/>
      <c r="D2" s="131"/>
      <c r="E2" s="132"/>
    </row>
    <row r="3" spans="1:5" x14ac:dyDescent="0.2">
      <c r="A3" s="115" t="s">
        <v>12</v>
      </c>
      <c r="B3" s="117" t="s">
        <v>0</v>
      </c>
      <c r="C3" s="133" t="s">
        <v>3</v>
      </c>
      <c r="D3" s="134"/>
      <c r="E3" s="135" t="s">
        <v>10</v>
      </c>
    </row>
    <row r="4" spans="1:5" x14ac:dyDescent="0.2">
      <c r="A4" s="116"/>
      <c r="B4" s="118"/>
      <c r="C4" s="29" t="s">
        <v>1</v>
      </c>
      <c r="D4" s="29" t="s">
        <v>2</v>
      </c>
      <c r="E4" s="136"/>
    </row>
    <row r="5" spans="1:5" ht="204" x14ac:dyDescent="0.2">
      <c r="A5" s="19" t="s">
        <v>16</v>
      </c>
      <c r="B5" s="46" t="s">
        <v>232</v>
      </c>
      <c r="C5" s="80">
        <v>1</v>
      </c>
      <c r="D5" s="95"/>
      <c r="E5" s="3" t="s">
        <v>346</v>
      </c>
    </row>
    <row r="6" spans="1:5" ht="38.25" x14ac:dyDescent="0.2">
      <c r="A6" s="19" t="s">
        <v>27</v>
      </c>
      <c r="B6" s="46" t="s">
        <v>233</v>
      </c>
      <c r="C6" s="102"/>
      <c r="D6" s="96">
        <f>IF(OR(C5=" ", C5=0, Customers!C9=0, Customers!C9=" ")," ", C5/Customers!C9)</f>
        <v>2.5381999086248031E-5</v>
      </c>
      <c r="E6" s="3"/>
    </row>
    <row r="7" spans="1:5" ht="120" x14ac:dyDescent="0.2">
      <c r="A7" s="19" t="s">
        <v>28</v>
      </c>
      <c r="B7" s="46" t="s">
        <v>234</v>
      </c>
      <c r="C7" s="80">
        <v>1</v>
      </c>
      <c r="D7" s="100"/>
      <c r="E7" s="3" t="s">
        <v>324</v>
      </c>
    </row>
    <row r="8" spans="1:5" ht="51" x14ac:dyDescent="0.2">
      <c r="A8" s="19" t="s">
        <v>29</v>
      </c>
      <c r="B8" s="46" t="s">
        <v>235</v>
      </c>
      <c r="C8" s="102"/>
      <c r="D8" s="96">
        <f>IF(OR(C7=" ", C7=0, Customers!C9=0, Customers!C9=" ")," ", C7/Customers!C9)</f>
        <v>2.5381999086248031E-5</v>
      </c>
      <c r="E8" s="3"/>
    </row>
    <row r="9" spans="1:5" ht="38.25" x14ac:dyDescent="0.2">
      <c r="A9" s="19" t="s">
        <v>30</v>
      </c>
      <c r="B9" s="46" t="s">
        <v>236</v>
      </c>
      <c r="C9" s="81">
        <v>0</v>
      </c>
      <c r="D9" s="100"/>
      <c r="E9" s="3"/>
    </row>
    <row r="10" spans="1:5" ht="38.25" x14ac:dyDescent="0.2">
      <c r="A10" s="19" t="s">
        <v>31</v>
      </c>
      <c r="B10" s="46" t="s">
        <v>237</v>
      </c>
      <c r="C10" s="102"/>
      <c r="D10" s="96" t="str">
        <f>IF(OR(C9=" ", C9=0, Customers!C9=0, Customers!C9=" ")," ", C9/Customers!C9)</f>
        <v xml:space="preserve"> </v>
      </c>
      <c r="E10" s="3"/>
    </row>
    <row r="11" spans="1:5" ht="348" x14ac:dyDescent="0.2">
      <c r="A11" s="19" t="s">
        <v>32</v>
      </c>
      <c r="B11" s="46" t="s">
        <v>238</v>
      </c>
      <c r="C11" s="80">
        <v>2370</v>
      </c>
      <c r="D11" s="100"/>
      <c r="E11" s="3" t="s">
        <v>356</v>
      </c>
    </row>
    <row r="12" spans="1:5" ht="25.5" x14ac:dyDescent="0.2">
      <c r="A12" s="19" t="s">
        <v>33</v>
      </c>
      <c r="B12" s="46" t="s">
        <v>239</v>
      </c>
      <c r="C12" s="102"/>
      <c r="D12" s="96">
        <f>IF(OR(C11=" ", C11=0, Customers!C9=0, Customers!C9=" ")," ", C11/Customers!C9)</f>
        <v>6.0155337834407838E-2</v>
      </c>
      <c r="E12" s="3"/>
    </row>
    <row r="13" spans="1:5" ht="25.5" x14ac:dyDescent="0.2">
      <c r="A13" s="19" t="s">
        <v>34</v>
      </c>
      <c r="B13" s="46" t="s">
        <v>240</v>
      </c>
      <c r="C13" s="80">
        <v>6165</v>
      </c>
      <c r="D13" s="100"/>
      <c r="E13" s="3"/>
    </row>
    <row r="14" spans="1:5" ht="25.5" x14ac:dyDescent="0.2">
      <c r="A14" s="19" t="s">
        <v>35</v>
      </c>
      <c r="B14" s="46" t="s">
        <v>241</v>
      </c>
      <c r="C14" s="102"/>
      <c r="D14" s="96">
        <f>IF(OR(C13=" ", C13=0, Customers!C9=0, Customers!C9=" ")," ", C13/Customers!C9)</f>
        <v>0.15648002436671912</v>
      </c>
      <c r="E14" s="3"/>
    </row>
    <row r="15" spans="1:5" ht="25.5" x14ac:dyDescent="0.2">
      <c r="A15" s="19" t="s">
        <v>36</v>
      </c>
      <c r="B15" s="46" t="s">
        <v>242</v>
      </c>
      <c r="C15" s="80">
        <v>0</v>
      </c>
      <c r="D15" s="100"/>
      <c r="E15" s="3"/>
    </row>
    <row r="16" spans="1:5" ht="25.5" x14ac:dyDescent="0.2">
      <c r="A16" s="19" t="s">
        <v>37</v>
      </c>
      <c r="B16" s="46" t="s">
        <v>244</v>
      </c>
      <c r="C16" s="102"/>
      <c r="D16" s="96" t="str">
        <f>IF(OR(C15=" ", C15=0, Customers!C9=0, Customers!C9=" ")," ", C15/Customers!C9)</f>
        <v xml:space="preserve"> </v>
      </c>
      <c r="E16" s="3"/>
    </row>
    <row r="17" spans="1:5" ht="25.5" x14ac:dyDescent="0.2">
      <c r="A17" s="19" t="s">
        <v>38</v>
      </c>
      <c r="B17" s="46" t="s">
        <v>243</v>
      </c>
      <c r="C17" s="80">
        <v>0</v>
      </c>
      <c r="D17" s="100"/>
      <c r="E17" s="3" t="s">
        <v>315</v>
      </c>
    </row>
    <row r="18" spans="1:5" ht="25.5" x14ac:dyDescent="0.2">
      <c r="A18" s="19" t="s">
        <v>39</v>
      </c>
      <c r="B18" s="46" t="s">
        <v>245</v>
      </c>
      <c r="C18" s="102"/>
      <c r="D18" s="96" t="str">
        <f>IF(OR(C17=" ", C17=0, Customers!C12=0, Customers!C12=" ")," ", C17/Customers!C12)</f>
        <v xml:space="preserve"> </v>
      </c>
      <c r="E18" s="3"/>
    </row>
    <row r="19" spans="1:5" ht="60" x14ac:dyDescent="0.2">
      <c r="A19" s="19" t="s">
        <v>40</v>
      </c>
      <c r="B19" s="46" t="s">
        <v>246</v>
      </c>
      <c r="C19" s="80">
        <v>101</v>
      </c>
      <c r="D19" s="100"/>
      <c r="E19" s="3" t="s">
        <v>326</v>
      </c>
    </row>
    <row r="20" spans="1:5" ht="25.5" x14ac:dyDescent="0.2">
      <c r="A20" s="19" t="s">
        <v>41</v>
      </c>
      <c r="B20" s="46" t="s">
        <v>247</v>
      </c>
      <c r="C20" s="102"/>
      <c r="D20" s="96" t="str">
        <f>IF(OR(C19=" ", C19=0, Customers!C12=0, Customers!C12=" ")," ", C19/Customers!C12)</f>
        <v xml:space="preserve"> </v>
      </c>
      <c r="E20" s="3"/>
    </row>
    <row r="21" spans="1:5" ht="25.5" x14ac:dyDescent="0.2">
      <c r="A21" s="19" t="s">
        <v>42</v>
      </c>
      <c r="B21" s="46" t="s">
        <v>248</v>
      </c>
      <c r="C21" s="80">
        <v>786</v>
      </c>
      <c r="D21" s="100"/>
      <c r="E21" s="3" t="s">
        <v>325</v>
      </c>
    </row>
    <row r="22" spans="1:5" ht="25.5" x14ac:dyDescent="0.2">
      <c r="A22" s="19" t="s">
        <v>43</v>
      </c>
      <c r="B22" s="46" t="s">
        <v>249</v>
      </c>
      <c r="C22" s="102"/>
      <c r="D22" s="96" t="str">
        <f>IF(OR(C21=" ", C21=0, Customers!C12=0, Customers!C12=" ")," ", C21/Customers!C12)</f>
        <v xml:space="preserve"> </v>
      </c>
      <c r="E22" s="3"/>
    </row>
    <row r="23" spans="1:5" ht="25.5" x14ac:dyDescent="0.2">
      <c r="A23" s="19" t="s">
        <v>44</v>
      </c>
      <c r="B23" s="46" t="s">
        <v>250</v>
      </c>
      <c r="C23" s="80">
        <v>0</v>
      </c>
      <c r="D23" s="100"/>
      <c r="E23" s="3"/>
    </row>
    <row r="24" spans="1:5" ht="25.5" x14ac:dyDescent="0.2">
      <c r="A24" s="19" t="s">
        <v>45</v>
      </c>
      <c r="B24" s="46" t="s">
        <v>251</v>
      </c>
      <c r="C24" s="102"/>
      <c r="D24" s="96" t="str">
        <f>IF(OR(C23=" ", C23=0, Customers!C12=0, Customers!C12=" ")," ", C23/Customers!C12)</f>
        <v xml:space="preserve"> </v>
      </c>
      <c r="E24" s="3"/>
    </row>
    <row r="25" spans="1:5" ht="38.25" x14ac:dyDescent="0.2">
      <c r="A25" s="19" t="s">
        <v>46</v>
      </c>
      <c r="B25" s="46" t="s">
        <v>256</v>
      </c>
      <c r="C25" s="80">
        <v>0</v>
      </c>
      <c r="D25" s="100"/>
      <c r="E25" s="3"/>
    </row>
    <row r="26" spans="1:5" ht="38.25" x14ac:dyDescent="0.2">
      <c r="A26" s="19" t="s">
        <v>47</v>
      </c>
      <c r="B26" s="46" t="s">
        <v>255</v>
      </c>
      <c r="C26" s="102"/>
      <c r="D26" s="96" t="str">
        <f>IF(OR(C25=" ", C25=0, Customers!C9=0, Customers!C9=" ")," ", C25/Customers!C9)</f>
        <v xml:space="preserve"> </v>
      </c>
      <c r="E26" s="3"/>
    </row>
    <row r="27" spans="1:5" ht="38.25" x14ac:dyDescent="0.2">
      <c r="A27" s="19" t="s">
        <v>48</v>
      </c>
      <c r="B27" s="46" t="s">
        <v>254</v>
      </c>
      <c r="C27" s="80">
        <v>0</v>
      </c>
      <c r="D27" s="100"/>
      <c r="E27" s="3"/>
    </row>
    <row r="28" spans="1:5" ht="38.25" x14ac:dyDescent="0.2">
      <c r="A28" s="19" t="s">
        <v>49</v>
      </c>
      <c r="B28" s="46" t="s">
        <v>253</v>
      </c>
      <c r="C28" s="102"/>
      <c r="D28" s="96" t="str">
        <f>IF(OR(C27=" ", C27=0, Customers!C12=0, Customers!C12=" ")," ", C27/Customers!C12)</f>
        <v xml:space="preserve"> </v>
      </c>
      <c r="E28" s="3"/>
    </row>
    <row r="29" spans="1:5" ht="25.5" x14ac:dyDescent="0.2">
      <c r="A29" s="19" t="s">
        <v>50</v>
      </c>
      <c r="B29" s="46" t="s">
        <v>252</v>
      </c>
      <c r="C29" s="80">
        <v>0</v>
      </c>
      <c r="D29" s="100"/>
      <c r="E29" s="3"/>
    </row>
    <row r="30" spans="1:5" ht="25.5" x14ac:dyDescent="0.2">
      <c r="A30" s="19" t="s">
        <v>51</v>
      </c>
      <c r="B30" s="46" t="s">
        <v>257</v>
      </c>
      <c r="C30" s="102"/>
      <c r="D30" s="96" t="str">
        <f>IF(OR(C29=" ", C29=0, Customers!C9=0, Customers!C9=" ")," ", C29/Customers!C9)</f>
        <v xml:space="preserve"> </v>
      </c>
      <c r="E30" s="3"/>
    </row>
    <row r="31" spans="1:5" ht="25.5" x14ac:dyDescent="0.2">
      <c r="A31" s="19" t="s">
        <v>52</v>
      </c>
      <c r="B31" s="46" t="s">
        <v>258</v>
      </c>
      <c r="C31" s="80">
        <v>0</v>
      </c>
      <c r="D31" s="100"/>
      <c r="E31" s="3"/>
    </row>
    <row r="32" spans="1:5" ht="25.5" x14ac:dyDescent="0.2">
      <c r="A32" s="19" t="s">
        <v>53</v>
      </c>
      <c r="B32" s="46" t="s">
        <v>259</v>
      </c>
      <c r="C32" s="102"/>
      <c r="D32" s="96" t="str">
        <f>IF(OR(C31=" ", C31=0, Customers!C12=0, Customers!C12=" ")," ", C31/Customers!C12)</f>
        <v xml:space="preserve"> </v>
      </c>
      <c r="E32" s="3"/>
    </row>
    <row r="33" spans="1:5" ht="39" thickBot="1" x14ac:dyDescent="0.25">
      <c r="A33" s="20" t="s">
        <v>54</v>
      </c>
      <c r="B33" s="48" t="s">
        <v>260</v>
      </c>
      <c r="C33" s="103">
        <v>0</v>
      </c>
      <c r="D33" s="104"/>
      <c r="E33" s="4"/>
    </row>
    <row r="35" spans="1:5" ht="27" customHeight="1" x14ac:dyDescent="0.2">
      <c r="A35" s="111" t="s">
        <v>196</v>
      </c>
      <c r="B35" s="111"/>
      <c r="C35" s="111"/>
      <c r="D35" s="111"/>
      <c r="E35" s="111"/>
    </row>
  </sheetData>
  <mergeCells count="6">
    <mergeCell ref="A35:E35"/>
    <mergeCell ref="A2:E2"/>
    <mergeCell ref="A3:A4"/>
    <mergeCell ref="B3:B4"/>
    <mergeCell ref="C3:D3"/>
    <mergeCell ref="E3:E4"/>
  </mergeCells>
  <pageMargins left="0.7" right="0.7" top="0.75" bottom="0.75" header="0.3" footer="0.3"/>
  <pageSetup paperSize="9" scale="76" orientation="portrait" r:id="rId1"/>
  <headerFooter>
    <oddHeader>&amp;C&amp;"Arial,Bold"&amp;12 2018 Electricity Performance  Reporting Datasheets - Retail</oddHeader>
    <oddFooter>&amp;CAffordability&amp;R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7" zoomScaleNormal="100" workbookViewId="0">
      <selection activeCell="B11" sqref="B11"/>
    </sheetView>
  </sheetViews>
  <sheetFormatPr defaultRowHeight="12.75" x14ac:dyDescent="0.2"/>
  <cols>
    <col min="2" max="2" width="50.140625" customWidth="1"/>
    <col min="3" max="3" width="10.85546875" customWidth="1"/>
    <col min="4" max="4" width="12" customWidth="1"/>
    <col min="5" max="5" width="33.5703125" customWidth="1"/>
  </cols>
  <sheetData>
    <row r="1" spans="1:5" ht="13.5" thickBot="1" x14ac:dyDescent="0.25">
      <c r="A1" s="57" t="str">
        <f>Customers!B1</f>
        <v>Horizon Power</v>
      </c>
    </row>
    <row r="2" spans="1:5" ht="13.5" thickBot="1" x14ac:dyDescent="0.25">
      <c r="A2" s="130" t="s">
        <v>4</v>
      </c>
      <c r="B2" s="131"/>
      <c r="C2" s="131"/>
      <c r="D2" s="131"/>
      <c r="E2" s="132"/>
    </row>
    <row r="3" spans="1:5" x14ac:dyDescent="0.2">
      <c r="A3" s="115" t="s">
        <v>12</v>
      </c>
      <c r="B3" s="117" t="s">
        <v>0</v>
      </c>
      <c r="C3" s="133" t="s">
        <v>3</v>
      </c>
      <c r="D3" s="134"/>
      <c r="E3" s="135" t="s">
        <v>10</v>
      </c>
    </row>
    <row r="4" spans="1:5" x14ac:dyDescent="0.2">
      <c r="A4" s="116"/>
      <c r="B4" s="118"/>
      <c r="C4" s="29" t="s">
        <v>1</v>
      </c>
      <c r="D4" s="29" t="s">
        <v>2</v>
      </c>
      <c r="E4" s="136"/>
    </row>
    <row r="5" spans="1:5" ht="117" customHeight="1" x14ac:dyDescent="0.2">
      <c r="A5" s="21" t="s">
        <v>55</v>
      </c>
      <c r="B5" s="46" t="s">
        <v>218</v>
      </c>
      <c r="C5" s="67">
        <v>1943</v>
      </c>
      <c r="D5" s="100"/>
      <c r="E5" s="3" t="s">
        <v>330</v>
      </c>
    </row>
    <row r="6" spans="1:5" ht="25.5" x14ac:dyDescent="0.2">
      <c r="A6" s="21" t="s">
        <v>56</v>
      </c>
      <c r="B6" s="46" t="s">
        <v>219</v>
      </c>
      <c r="C6" s="73"/>
      <c r="D6" s="96">
        <f>IF(OR(C5=" ", C5=0, Customers!C9=0, Customers!C9=" ")," ", C5/Customers!C9)</f>
        <v>4.9317224224579931E-2</v>
      </c>
      <c r="E6" s="3"/>
    </row>
    <row r="7" spans="1:5" ht="25.5" x14ac:dyDescent="0.2">
      <c r="A7" s="21" t="s">
        <v>57</v>
      </c>
      <c r="B7" s="46" t="s">
        <v>220</v>
      </c>
      <c r="C7" s="67">
        <v>124</v>
      </c>
      <c r="D7" s="100"/>
      <c r="E7" s="3" t="s">
        <v>327</v>
      </c>
    </row>
    <row r="8" spans="1:5" ht="25.5" x14ac:dyDescent="0.2">
      <c r="A8" s="21" t="s">
        <v>58</v>
      </c>
      <c r="B8" s="46" t="s">
        <v>221</v>
      </c>
      <c r="C8" s="73"/>
      <c r="D8" s="96" t="str">
        <f>IF(OR(C7=" ", C7=0, Customers!C12=0, Customers!C12=" ")," ", C7/Customers!C12)</f>
        <v xml:space="preserve"> </v>
      </c>
      <c r="E8" s="3"/>
    </row>
    <row r="9" spans="1:5" ht="43.5" customHeight="1" x14ac:dyDescent="0.2">
      <c r="A9" s="21" t="s">
        <v>59</v>
      </c>
      <c r="B9" s="46" t="s">
        <v>222</v>
      </c>
      <c r="C9" s="67">
        <v>712</v>
      </c>
      <c r="D9" s="100"/>
      <c r="E9" s="3" t="s">
        <v>328</v>
      </c>
    </row>
    <row r="10" spans="1:5" ht="45.75" customHeight="1" x14ac:dyDescent="0.2">
      <c r="A10" s="21" t="s">
        <v>60</v>
      </c>
      <c r="B10" s="46" t="s">
        <v>223</v>
      </c>
      <c r="C10" s="73"/>
      <c r="D10" s="96">
        <f>IF(OR(C9=" ", C9=0, C$5=0, C$5=" ")," ", C9/C$5)</f>
        <v>0.36644364384971695</v>
      </c>
      <c r="E10" s="3"/>
    </row>
    <row r="11" spans="1:5" ht="198" customHeight="1" x14ac:dyDescent="0.2">
      <c r="A11" s="21" t="s">
        <v>61</v>
      </c>
      <c r="B11" s="46" t="s">
        <v>224</v>
      </c>
      <c r="C11" s="67">
        <v>1136</v>
      </c>
      <c r="D11" s="100"/>
      <c r="E11" s="3" t="s">
        <v>347</v>
      </c>
    </row>
    <row r="12" spans="1:5" ht="51" x14ac:dyDescent="0.2">
      <c r="A12" s="21" t="s">
        <v>62</v>
      </c>
      <c r="B12" s="46" t="s">
        <v>225</v>
      </c>
      <c r="C12" s="73"/>
      <c r="D12" s="96">
        <f>IF(OR(C11=" ", C11=0, C$5=0, C$5=" ")," ", C11/C$5)</f>
        <v>0.58466289243437986</v>
      </c>
      <c r="E12" s="3"/>
    </row>
    <row r="13" spans="1:5" ht="25.5" x14ac:dyDescent="0.2">
      <c r="A13" s="21" t="s">
        <v>63</v>
      </c>
      <c r="B13" s="46" t="s">
        <v>226</v>
      </c>
      <c r="C13" s="67">
        <v>414</v>
      </c>
      <c r="D13" s="100"/>
      <c r="E13" s="3"/>
    </row>
    <row r="14" spans="1:5" ht="33" customHeight="1" x14ac:dyDescent="0.2">
      <c r="A14" s="21" t="s">
        <v>64</v>
      </c>
      <c r="B14" s="46" t="s">
        <v>227</v>
      </c>
      <c r="C14" s="73"/>
      <c r="D14" s="96">
        <f>IF(OR(C13=" ", C13=0, C$5=0, C$5=" ")," ", C13/C$5)</f>
        <v>0.21307256819351519</v>
      </c>
      <c r="E14" s="3"/>
    </row>
    <row r="15" spans="1:5" ht="409.5" x14ac:dyDescent="0.2">
      <c r="A15" s="21" t="s">
        <v>65</v>
      </c>
      <c r="B15" s="46" t="s">
        <v>228</v>
      </c>
      <c r="C15" s="67">
        <v>25905</v>
      </c>
      <c r="D15" s="100"/>
      <c r="E15" s="3" t="s">
        <v>358</v>
      </c>
    </row>
    <row r="16" spans="1:5" ht="24" customHeight="1" x14ac:dyDescent="0.2">
      <c r="A16" s="21" t="s">
        <v>66</v>
      </c>
      <c r="B16" s="46" t="s">
        <v>229</v>
      </c>
      <c r="C16" s="73"/>
      <c r="D16" s="96">
        <f>IF(OR(C15=" ", C15=0, Customers!C13=0, Customers!C13=" ")," ", C15/Customers!C13)</f>
        <v>21.216216216216218</v>
      </c>
      <c r="E16" s="3"/>
    </row>
    <row r="17" spans="1:5" ht="27" customHeight="1" x14ac:dyDescent="0.2">
      <c r="A17" s="21" t="s">
        <v>67</v>
      </c>
      <c r="B17" s="46" t="s">
        <v>230</v>
      </c>
      <c r="C17" s="65"/>
      <c r="D17" s="100"/>
      <c r="E17" s="3"/>
    </row>
    <row r="18" spans="1:5" ht="64.5" customHeight="1" thickBot="1" x14ac:dyDescent="0.25">
      <c r="A18" s="24" t="s">
        <v>68</v>
      </c>
      <c r="B18" s="48" t="s">
        <v>231</v>
      </c>
      <c r="C18" s="72">
        <v>989</v>
      </c>
      <c r="D18" s="101"/>
      <c r="E18" s="4" t="s">
        <v>329</v>
      </c>
    </row>
    <row r="19" spans="1:5" x14ac:dyDescent="0.2">
      <c r="D19" s="74"/>
    </row>
    <row r="20" spans="1:5" ht="25.5" customHeight="1" x14ac:dyDescent="0.2">
      <c r="A20" s="111" t="s">
        <v>196</v>
      </c>
      <c r="B20" s="111"/>
      <c r="C20" s="111"/>
      <c r="D20" s="111"/>
      <c r="E20" s="111"/>
    </row>
  </sheetData>
  <mergeCells count="6">
    <mergeCell ref="A20:E20"/>
    <mergeCell ref="A2:E2"/>
    <mergeCell ref="A3:A4"/>
    <mergeCell ref="B3:B4"/>
    <mergeCell ref="C3:D3"/>
    <mergeCell ref="E3:E4"/>
  </mergeCells>
  <pageMargins left="0.7" right="0.7" top="0.75" bottom="0.75" header="0.3" footer="0.3"/>
  <pageSetup paperSize="9" scale="76" orientation="portrait" r:id="rId1"/>
  <headerFooter>
    <oddHeader>&amp;C&amp;"Arial,Bold"&amp;12 2018 Electricity Performance Reporting Datasheets - Retail</oddHeader>
    <oddFooter>&amp;CDisconnections for Non-Payment&amp;R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topLeftCell="A16" zoomScaleNormal="100" workbookViewId="0">
      <selection activeCell="I17" sqref="I17"/>
    </sheetView>
  </sheetViews>
  <sheetFormatPr defaultRowHeight="12.75" x14ac:dyDescent="0.2"/>
  <cols>
    <col min="2" max="2" width="60.42578125" customWidth="1"/>
    <col min="3" max="4" width="13" customWidth="1"/>
    <col min="5" max="5" width="20.7109375" customWidth="1"/>
  </cols>
  <sheetData>
    <row r="1" spans="1:5" ht="13.5" thickBot="1" x14ac:dyDescent="0.25">
      <c r="A1" s="57" t="str">
        <f>Customers!B1</f>
        <v>Horizon Power</v>
      </c>
    </row>
    <row r="2" spans="1:5" ht="13.5" thickBot="1" x14ac:dyDescent="0.25">
      <c r="A2" s="130" t="s">
        <v>5</v>
      </c>
      <c r="B2" s="131"/>
      <c r="C2" s="131"/>
      <c r="D2" s="131"/>
      <c r="E2" s="132"/>
    </row>
    <row r="3" spans="1:5" x14ac:dyDescent="0.2">
      <c r="A3" s="115" t="s">
        <v>12</v>
      </c>
      <c r="B3" s="117" t="s">
        <v>0</v>
      </c>
      <c r="C3" s="133" t="s">
        <v>3</v>
      </c>
      <c r="D3" s="134"/>
      <c r="E3" s="135" t="s">
        <v>10</v>
      </c>
    </row>
    <row r="4" spans="1:5" x14ac:dyDescent="0.2">
      <c r="A4" s="116"/>
      <c r="B4" s="118"/>
      <c r="C4" s="29" t="s">
        <v>1</v>
      </c>
      <c r="D4" s="29" t="s">
        <v>2</v>
      </c>
      <c r="E4" s="136"/>
    </row>
    <row r="5" spans="1:5" ht="84" x14ac:dyDescent="0.2">
      <c r="A5" s="21" t="s">
        <v>69</v>
      </c>
      <c r="B5" s="46" t="s">
        <v>201</v>
      </c>
      <c r="C5" s="67">
        <v>1009</v>
      </c>
      <c r="D5" s="95"/>
      <c r="E5" s="3" t="s">
        <v>348</v>
      </c>
    </row>
    <row r="6" spans="1:5" ht="38.25" x14ac:dyDescent="0.2">
      <c r="A6" s="21" t="s">
        <v>70</v>
      </c>
      <c r="B6" s="46" t="s">
        <v>202</v>
      </c>
      <c r="C6" s="73"/>
      <c r="D6" s="96">
        <f>IF(OR(C5=" ", C5=0, 'Disconnections for Non-Payment'!C5=0, 'Disconnections for Non-Payment'!C5=" ")," ", C5/'Disconnections for Non-Payment'!C5)</f>
        <v>0.51930005146680391</v>
      </c>
      <c r="E6" s="3"/>
    </row>
    <row r="7" spans="1:5" ht="72" x14ac:dyDescent="0.2">
      <c r="A7" s="21" t="s">
        <v>71</v>
      </c>
      <c r="B7" s="46" t="s">
        <v>209</v>
      </c>
      <c r="C7" s="67">
        <v>71</v>
      </c>
      <c r="D7" s="95"/>
      <c r="E7" s="3" t="s">
        <v>333</v>
      </c>
    </row>
    <row r="8" spans="1:5" ht="38.25" x14ac:dyDescent="0.2">
      <c r="A8" s="21" t="s">
        <v>72</v>
      </c>
      <c r="B8" s="46" t="s">
        <v>210</v>
      </c>
      <c r="C8" s="73"/>
      <c r="D8" s="96">
        <f>IF(OR(C7=" ", C7=0, 'Disconnections for Non-Payment'!C7=0, 'Disconnections for Non-Payment'!C7=" ")," ", C7/'Disconnections for Non-Payment'!C7)</f>
        <v>0.57258064516129037</v>
      </c>
      <c r="E8" s="3"/>
    </row>
    <row r="9" spans="1:5" ht="25.5" x14ac:dyDescent="0.2">
      <c r="A9" s="21" t="s">
        <v>73</v>
      </c>
      <c r="B9" s="46" t="s">
        <v>211</v>
      </c>
      <c r="C9" s="67">
        <v>576</v>
      </c>
      <c r="D9" s="95"/>
      <c r="E9" s="3" t="s">
        <v>331</v>
      </c>
    </row>
    <row r="10" spans="1:5" ht="38.25" x14ac:dyDescent="0.2">
      <c r="A10" s="21" t="s">
        <v>74</v>
      </c>
      <c r="B10" s="46" t="s">
        <v>212</v>
      </c>
      <c r="C10" s="73"/>
      <c r="D10" s="97">
        <f>IF(OR(C9=" ", C9=0, 'Disconnections for Non-Payment'!C5=0, 'Disconnections for Non-Payment'!C5=" ")," ", C9/'Disconnections for Non-Payment'!C5)</f>
        <v>0.29644879053010809</v>
      </c>
      <c r="E10" s="3"/>
    </row>
    <row r="11" spans="1:5" ht="38.25" x14ac:dyDescent="0.2">
      <c r="A11" s="21" t="s">
        <v>75</v>
      </c>
      <c r="B11" s="46" t="s">
        <v>213</v>
      </c>
      <c r="C11" s="67">
        <v>647</v>
      </c>
      <c r="D11" s="95"/>
      <c r="E11" s="3" t="s">
        <v>314</v>
      </c>
    </row>
    <row r="12" spans="1:5" ht="38.25" x14ac:dyDescent="0.2">
      <c r="A12" s="21" t="s">
        <v>76</v>
      </c>
      <c r="B12" s="46" t="s">
        <v>214</v>
      </c>
      <c r="C12" s="73"/>
      <c r="D12" s="97">
        <f>IF(OR(C11=" ", C11=0, 'Disconnections for Non-Payment'!C5=0, 'Disconnections for Non-Payment'!C5=" ")," ", C11/'Disconnections for Non-Payment'!C5)</f>
        <v>0.33299022130725681</v>
      </c>
      <c r="E12" s="3"/>
    </row>
    <row r="13" spans="1:5" ht="96" x14ac:dyDescent="0.2">
      <c r="A13" s="21" t="s">
        <v>77</v>
      </c>
      <c r="B13" s="46" t="s">
        <v>215</v>
      </c>
      <c r="C13" s="67">
        <v>74</v>
      </c>
      <c r="D13" s="95"/>
      <c r="E13" s="3" t="s">
        <v>334</v>
      </c>
    </row>
    <row r="14" spans="1:5" ht="38.25" x14ac:dyDescent="0.2">
      <c r="A14" s="21" t="s">
        <v>78</v>
      </c>
      <c r="B14" s="46" t="s">
        <v>216</v>
      </c>
      <c r="C14" s="73"/>
      <c r="D14" s="97">
        <f>IF(OR(C13=" ", C13=0, 'Disconnections for Non-Payment'!C5=0, 'Disconnections for Non-Payment'!C5=" ")," ", C13/'Disconnections for Non-Payment'!C5)</f>
        <v>3.808543489449305E-2</v>
      </c>
      <c r="E14" s="3"/>
    </row>
    <row r="15" spans="1:5" ht="38.25" x14ac:dyDescent="0.2">
      <c r="A15" s="21" t="s">
        <v>79</v>
      </c>
      <c r="B15" s="46" t="s">
        <v>217</v>
      </c>
      <c r="C15" s="106">
        <v>1020</v>
      </c>
      <c r="D15" s="98"/>
      <c r="E15" s="3" t="s">
        <v>349</v>
      </c>
    </row>
    <row r="16" spans="1:5" ht="38.25" x14ac:dyDescent="0.2">
      <c r="A16" s="21" t="s">
        <v>80</v>
      </c>
      <c r="B16" s="49" t="s">
        <v>205</v>
      </c>
      <c r="C16" s="75"/>
      <c r="D16" s="96">
        <f>IF(OR(C15=" ", C15=0, 'Disconnections for Non-Payment'!C5=0, 'Disconnections for Non-Payment'!C5=" ")," ", C15/'Disconnections for Non-Payment'!C5)</f>
        <v>0.52496139989706636</v>
      </c>
      <c r="E16" s="3"/>
    </row>
    <row r="17" spans="1:5" ht="38.25" x14ac:dyDescent="0.2">
      <c r="A17" s="21" t="s">
        <v>81</v>
      </c>
      <c r="B17" s="46" t="s">
        <v>204</v>
      </c>
      <c r="C17" s="67">
        <v>0</v>
      </c>
      <c r="D17" s="95"/>
      <c r="E17" s="3"/>
    </row>
    <row r="18" spans="1:5" ht="38.25" x14ac:dyDescent="0.2">
      <c r="A18" s="21" t="s">
        <v>82</v>
      </c>
      <c r="B18" s="46" t="s">
        <v>203</v>
      </c>
      <c r="C18" s="73"/>
      <c r="D18" s="96" t="str">
        <f>IF(OR(C17=" ", C17=0,C15=" ", C15=0)," ", C17/C15)</f>
        <v xml:space="preserve"> </v>
      </c>
      <c r="E18" s="3"/>
    </row>
    <row r="19" spans="1:5" ht="38.25" x14ac:dyDescent="0.2">
      <c r="A19" s="21" t="s">
        <v>83</v>
      </c>
      <c r="B19" s="46" t="s">
        <v>139</v>
      </c>
      <c r="C19" s="106">
        <v>92</v>
      </c>
      <c r="D19" s="98"/>
      <c r="E19" s="3" t="s">
        <v>332</v>
      </c>
    </row>
    <row r="20" spans="1:5" ht="38.25" x14ac:dyDescent="0.2">
      <c r="A20" s="21" t="s">
        <v>84</v>
      </c>
      <c r="B20" s="49" t="s">
        <v>206</v>
      </c>
      <c r="C20" s="75"/>
      <c r="D20" s="96">
        <f>IF(OR(C19=" ", C19=0, 'Disconnections for Non-Payment'!C7=0, 'Disconnections for Non-Payment'!C7=" ")," ", C19/'Disconnections for Non-Payment'!C7)</f>
        <v>0.74193548387096775</v>
      </c>
      <c r="E20" s="3"/>
    </row>
    <row r="21" spans="1:5" ht="38.25" x14ac:dyDescent="0.2">
      <c r="A21" s="21" t="s">
        <v>85</v>
      </c>
      <c r="B21" s="46" t="s">
        <v>207</v>
      </c>
      <c r="C21" s="67">
        <v>0</v>
      </c>
      <c r="D21" s="95"/>
      <c r="E21" s="3"/>
    </row>
    <row r="22" spans="1:5" ht="39" thickBot="1" x14ac:dyDescent="0.25">
      <c r="A22" s="24" t="s">
        <v>86</v>
      </c>
      <c r="B22" s="48" t="s">
        <v>208</v>
      </c>
      <c r="C22" s="76"/>
      <c r="D22" s="99" t="str">
        <f>IF(OR(C21=" ", C21=0,C19=" ", C19=0)," ", C21/C19)</f>
        <v xml:space="preserve"> </v>
      </c>
      <c r="E22" s="4"/>
    </row>
    <row r="24" spans="1:5" ht="24.75" customHeight="1" x14ac:dyDescent="0.2">
      <c r="A24" s="111" t="s">
        <v>196</v>
      </c>
      <c r="B24" s="111"/>
      <c r="C24" s="111"/>
      <c r="D24" s="111"/>
      <c r="E24" s="111"/>
    </row>
  </sheetData>
  <mergeCells count="6">
    <mergeCell ref="A24:E24"/>
    <mergeCell ref="A2:E2"/>
    <mergeCell ref="E3:E4"/>
    <mergeCell ref="C3:D3"/>
    <mergeCell ref="A3:A4"/>
    <mergeCell ref="B3:B4"/>
  </mergeCells>
  <pageMargins left="0.7" right="0.7" top="0.75" bottom="0.75" header="0.3" footer="0.3"/>
  <pageSetup paperSize="9" scale="76" orientation="portrait" r:id="rId1"/>
  <headerFooter>
    <oddHeader>&amp;C&amp;"Arial,Bold"&amp;12 2018 Electricity Performance Reporting Datasheets - Retail</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Normal="100" workbookViewId="0">
      <selection activeCell="F1" sqref="F1:H1048576"/>
    </sheetView>
  </sheetViews>
  <sheetFormatPr defaultRowHeight="12.75" x14ac:dyDescent="0.2"/>
  <cols>
    <col min="2" max="2" width="60.42578125" customWidth="1"/>
    <col min="3" max="4" width="13" customWidth="1"/>
    <col min="5" max="5" width="20.7109375" customWidth="1"/>
  </cols>
  <sheetData>
    <row r="1" spans="1:5" ht="13.5" thickBot="1" x14ac:dyDescent="0.25">
      <c r="A1" s="57" t="str">
        <f>Customers!B1</f>
        <v>Horizon Power</v>
      </c>
    </row>
    <row r="2" spans="1:5" ht="13.5" thickBot="1" x14ac:dyDescent="0.25">
      <c r="A2" s="130" t="s">
        <v>6</v>
      </c>
      <c r="B2" s="131"/>
      <c r="C2" s="131"/>
      <c r="D2" s="131"/>
      <c r="E2" s="132"/>
    </row>
    <row r="3" spans="1:5" x14ac:dyDescent="0.2">
      <c r="A3" s="115" t="s">
        <v>12</v>
      </c>
      <c r="B3" s="117" t="s">
        <v>0</v>
      </c>
      <c r="C3" s="133" t="s">
        <v>3</v>
      </c>
      <c r="D3" s="134"/>
      <c r="E3" s="135" t="s">
        <v>10</v>
      </c>
    </row>
    <row r="4" spans="1:5" x14ac:dyDescent="0.2">
      <c r="A4" s="116"/>
      <c r="B4" s="118"/>
      <c r="C4" s="29" t="s">
        <v>1</v>
      </c>
      <c r="D4" s="29" t="s">
        <v>2</v>
      </c>
      <c r="E4" s="136"/>
    </row>
    <row r="5" spans="1:5" ht="396" x14ac:dyDescent="0.2">
      <c r="A5" s="21" t="s">
        <v>87</v>
      </c>
      <c r="B5" s="46" t="s">
        <v>270</v>
      </c>
      <c r="C5" s="67">
        <v>125</v>
      </c>
      <c r="D5" s="5"/>
      <c r="E5" s="3" t="s">
        <v>350</v>
      </c>
    </row>
    <row r="6" spans="1:5" ht="25.5" x14ac:dyDescent="0.2">
      <c r="A6" s="21" t="s">
        <v>88</v>
      </c>
      <c r="B6" s="46" t="s">
        <v>271</v>
      </c>
      <c r="C6" s="67">
        <v>16</v>
      </c>
      <c r="D6" s="5"/>
      <c r="E6" s="3" t="s">
        <v>318</v>
      </c>
    </row>
    <row r="7" spans="1:5" ht="25.5" x14ac:dyDescent="0.2">
      <c r="A7" s="21" t="s">
        <v>89</v>
      </c>
      <c r="B7" s="46" t="s">
        <v>272</v>
      </c>
      <c r="C7" s="67">
        <v>104</v>
      </c>
      <c r="D7" s="5"/>
      <c r="E7" s="3" t="s">
        <v>318</v>
      </c>
    </row>
    <row r="8" spans="1:5" ht="25.5" x14ac:dyDescent="0.2">
      <c r="A8" s="21" t="s">
        <v>90</v>
      </c>
      <c r="B8" s="46" t="s">
        <v>273</v>
      </c>
      <c r="C8" s="73"/>
      <c r="D8" s="25">
        <f>IF(OR(C$5=" ", C$5=0,C7=" ", C7=0)," ", C7/C$5)</f>
        <v>0.83199999999999996</v>
      </c>
      <c r="E8" s="3"/>
    </row>
    <row r="9" spans="1:5" ht="25.5" x14ac:dyDescent="0.2">
      <c r="A9" s="21" t="s">
        <v>91</v>
      </c>
      <c r="B9" s="46" t="s">
        <v>274</v>
      </c>
      <c r="C9" s="67">
        <v>9</v>
      </c>
      <c r="D9" s="5"/>
      <c r="E9" s="3" t="s">
        <v>318</v>
      </c>
    </row>
    <row r="10" spans="1:5" ht="25.5" x14ac:dyDescent="0.2">
      <c r="A10" s="21" t="s">
        <v>92</v>
      </c>
      <c r="B10" s="46" t="s">
        <v>275</v>
      </c>
      <c r="C10" s="73"/>
      <c r="D10" s="25">
        <f>IF(OR(C$6=" ", C$6=0,C9=" ", C9=0)," ", C9/C$6)</f>
        <v>0.5625</v>
      </c>
      <c r="E10" s="3"/>
    </row>
    <row r="11" spans="1:5" ht="25.5" x14ac:dyDescent="0.2">
      <c r="A11" s="21" t="s">
        <v>93</v>
      </c>
      <c r="B11" s="46" t="s">
        <v>276</v>
      </c>
      <c r="C11" s="67">
        <v>0</v>
      </c>
      <c r="D11" s="5"/>
      <c r="E11" s="3"/>
    </row>
    <row r="12" spans="1:5" ht="25.5" x14ac:dyDescent="0.2">
      <c r="A12" s="21" t="s">
        <v>94</v>
      </c>
      <c r="B12" s="46" t="s">
        <v>277</v>
      </c>
      <c r="C12" s="73"/>
      <c r="D12" s="25" t="str">
        <f>IF(OR(C$5=" ", C$5=0,C11=" ", C11=0)," ", C11/C$5)</f>
        <v xml:space="preserve"> </v>
      </c>
      <c r="E12" s="3"/>
    </row>
    <row r="13" spans="1:5" ht="25.5" x14ac:dyDescent="0.2">
      <c r="A13" s="21" t="s">
        <v>95</v>
      </c>
      <c r="B13" s="46" t="s">
        <v>278</v>
      </c>
      <c r="C13" s="67">
        <v>0</v>
      </c>
      <c r="D13" s="5"/>
      <c r="E13" s="3"/>
    </row>
    <row r="14" spans="1:5" ht="25.5" x14ac:dyDescent="0.2">
      <c r="A14" s="21" t="s">
        <v>96</v>
      </c>
      <c r="B14" s="46" t="s">
        <v>279</v>
      </c>
      <c r="C14" s="73"/>
      <c r="D14" s="25" t="str">
        <f>IF(OR(C$6=" ", C$6=0,C13=" ", C13=0)," ", C13/C$6)</f>
        <v xml:space="preserve"> </v>
      </c>
      <c r="E14" s="3"/>
    </row>
    <row r="15" spans="1:5" ht="28.5" customHeight="1" x14ac:dyDescent="0.2">
      <c r="A15" s="21" t="s">
        <v>97</v>
      </c>
      <c r="B15" s="46" t="s">
        <v>280</v>
      </c>
      <c r="C15" s="77">
        <v>1</v>
      </c>
      <c r="D15" s="5"/>
      <c r="E15" s="3"/>
    </row>
    <row r="16" spans="1:5" ht="32.25" customHeight="1" x14ac:dyDescent="0.2">
      <c r="A16" s="21" t="s">
        <v>98</v>
      </c>
      <c r="B16" s="46" t="s">
        <v>281</v>
      </c>
      <c r="C16" s="73"/>
      <c r="D16" s="25">
        <f>IF(OR(C$5=" ", C$5=0,C15=" ", C15=0)," ", C15/C$5)</f>
        <v>8.0000000000000002E-3</v>
      </c>
      <c r="E16" s="3"/>
    </row>
    <row r="17" spans="1:5" ht="29.25" customHeight="1" x14ac:dyDescent="0.2">
      <c r="A17" s="21" t="s">
        <v>99</v>
      </c>
      <c r="B17" s="46" t="s">
        <v>282</v>
      </c>
      <c r="C17" s="77">
        <v>0</v>
      </c>
      <c r="D17" s="5"/>
      <c r="E17" s="3"/>
    </row>
    <row r="18" spans="1:5" ht="33" customHeight="1" x14ac:dyDescent="0.2">
      <c r="A18" s="21" t="s">
        <v>100</v>
      </c>
      <c r="B18" s="46" t="s">
        <v>283</v>
      </c>
      <c r="C18" s="73"/>
      <c r="D18" s="25" t="str">
        <f>IF(OR(C$6=" ", C$6=0,C17=" ", C17=0)," ", C17/C$6)</f>
        <v xml:space="preserve"> </v>
      </c>
      <c r="E18" s="3"/>
    </row>
    <row r="19" spans="1:5" ht="25.5" x14ac:dyDescent="0.2">
      <c r="A19" s="21" t="s">
        <v>101</v>
      </c>
      <c r="B19" s="46" t="s">
        <v>284</v>
      </c>
      <c r="C19" s="77">
        <v>20</v>
      </c>
      <c r="D19" s="5"/>
      <c r="E19" s="3" t="s">
        <v>318</v>
      </c>
    </row>
    <row r="20" spans="1:5" ht="25.5" x14ac:dyDescent="0.2">
      <c r="A20" s="21" t="s">
        <v>102</v>
      </c>
      <c r="B20" s="46" t="s">
        <v>285</v>
      </c>
      <c r="C20" s="73"/>
      <c r="D20" s="25">
        <f>IF(OR(C$5=" ", C$5=0,C19=" ", C19=0)," ", C19/C$5)</f>
        <v>0.16</v>
      </c>
      <c r="E20" s="3"/>
    </row>
    <row r="21" spans="1:5" ht="25.5" x14ac:dyDescent="0.2">
      <c r="A21" s="21" t="s">
        <v>103</v>
      </c>
      <c r="B21" s="46" t="s">
        <v>286</v>
      </c>
      <c r="C21" s="67">
        <v>7</v>
      </c>
      <c r="D21" s="5"/>
      <c r="E21" s="3"/>
    </row>
    <row r="22" spans="1:5" ht="25.5" x14ac:dyDescent="0.2">
      <c r="A22" s="21" t="s">
        <v>104</v>
      </c>
      <c r="B22" s="46" t="s">
        <v>300</v>
      </c>
      <c r="C22" s="73"/>
      <c r="D22" s="25">
        <f>IF(OR(C$6=" ", C$6=0,C21=" ", C21=0)," ", C21/C$6)</f>
        <v>0.4375</v>
      </c>
      <c r="E22" s="3"/>
    </row>
    <row r="23" spans="1:5" ht="25.5" x14ac:dyDescent="0.2">
      <c r="A23" s="21" t="s">
        <v>105</v>
      </c>
      <c r="B23" s="46" t="s">
        <v>299</v>
      </c>
      <c r="C23" s="77">
        <v>88</v>
      </c>
      <c r="D23" s="5"/>
      <c r="E23" s="3" t="s">
        <v>318</v>
      </c>
    </row>
    <row r="24" spans="1:5" ht="25.5" x14ac:dyDescent="0.2">
      <c r="A24" s="21" t="s">
        <v>106</v>
      </c>
      <c r="B24" s="46" t="s">
        <v>298</v>
      </c>
      <c r="C24" s="65"/>
      <c r="D24" s="25">
        <f>IF(OR(C$5=" ", C$5=0,C23=" ", C23=0)," ", C23/C$5)</f>
        <v>0.70399999999999996</v>
      </c>
      <c r="E24" s="3"/>
    </row>
    <row r="25" spans="1:5" ht="25.5" x14ac:dyDescent="0.2">
      <c r="A25" s="21" t="s">
        <v>107</v>
      </c>
      <c r="B25" s="46" t="s">
        <v>297</v>
      </c>
      <c r="C25" s="77">
        <v>102</v>
      </c>
      <c r="D25" s="22"/>
      <c r="E25" s="3" t="s">
        <v>318</v>
      </c>
    </row>
    <row r="26" spans="1:5" ht="25.5" x14ac:dyDescent="0.2">
      <c r="A26" s="21" t="s">
        <v>108</v>
      </c>
      <c r="B26" s="46" t="s">
        <v>296</v>
      </c>
      <c r="C26" s="65"/>
      <c r="D26" s="25">
        <f>IF(OR(C$5=0,C$5=" ",C25=0,C25=" ")," ",C25/C$5)</f>
        <v>0.81599999999999995</v>
      </c>
      <c r="E26" s="3"/>
    </row>
    <row r="27" spans="1:5" ht="25.5" x14ac:dyDescent="0.2">
      <c r="A27" s="21" t="s">
        <v>109</v>
      </c>
      <c r="B27" s="46" t="s">
        <v>295</v>
      </c>
      <c r="C27" s="77">
        <v>8</v>
      </c>
      <c r="D27" s="22"/>
      <c r="E27" s="3"/>
    </row>
    <row r="28" spans="1:5" ht="25.5" x14ac:dyDescent="0.2">
      <c r="A28" s="21" t="s">
        <v>110</v>
      </c>
      <c r="B28" s="46" t="s">
        <v>294</v>
      </c>
      <c r="C28" s="65"/>
      <c r="D28" s="25">
        <f>IF(OR(C$6=0,C$6=" ",C27=0,C27=" ")," ",C27/C$6)</f>
        <v>0.5</v>
      </c>
      <c r="E28" s="3"/>
    </row>
    <row r="29" spans="1:5" ht="25.5" x14ac:dyDescent="0.2">
      <c r="A29" s="21" t="s">
        <v>111</v>
      </c>
      <c r="B29" s="46" t="s">
        <v>293</v>
      </c>
      <c r="C29" s="77">
        <v>12</v>
      </c>
      <c r="D29" s="22"/>
      <c r="E29" s="3" t="s">
        <v>318</v>
      </c>
    </row>
    <row r="30" spans="1:5" ht="25.5" x14ac:dyDescent="0.2">
      <c r="A30" s="21" t="s">
        <v>112</v>
      </c>
      <c r="B30" s="46" t="s">
        <v>292</v>
      </c>
      <c r="C30" s="65"/>
      <c r="D30" s="25">
        <f>IF(OR(C$6=0,C$6=" ",C29=0,C29=" ")," ",C29/C$6)</f>
        <v>0.75</v>
      </c>
      <c r="E30" s="3"/>
    </row>
    <row r="31" spans="1:5" ht="24" customHeight="1" x14ac:dyDescent="0.2">
      <c r="A31" s="21" t="s">
        <v>113</v>
      </c>
      <c r="B31" s="46" t="s">
        <v>291</v>
      </c>
      <c r="C31" s="77">
        <v>0</v>
      </c>
      <c r="D31" s="5"/>
      <c r="E31" s="3"/>
    </row>
    <row r="32" spans="1:5" ht="25.5" x14ac:dyDescent="0.2">
      <c r="A32" s="21" t="s">
        <v>114</v>
      </c>
      <c r="B32" s="46" t="s">
        <v>290</v>
      </c>
      <c r="C32" s="77">
        <v>0</v>
      </c>
      <c r="D32" s="23"/>
      <c r="E32" s="3"/>
    </row>
    <row r="33" spans="1:5" ht="25.5" x14ac:dyDescent="0.2">
      <c r="A33" s="21" t="s">
        <v>115</v>
      </c>
      <c r="B33" s="46" t="s">
        <v>289</v>
      </c>
      <c r="C33" s="78"/>
      <c r="D33" s="26">
        <v>0</v>
      </c>
      <c r="E33" s="3"/>
    </row>
    <row r="34" spans="1:5" ht="25.5" x14ac:dyDescent="0.2">
      <c r="A34" s="21" t="s">
        <v>116</v>
      </c>
      <c r="B34" s="46" t="s">
        <v>288</v>
      </c>
      <c r="C34" s="77">
        <v>0</v>
      </c>
      <c r="D34" s="23"/>
      <c r="E34" s="3"/>
    </row>
    <row r="35" spans="1:5" ht="26.25" thickBot="1" x14ac:dyDescent="0.25">
      <c r="A35" s="24" t="s">
        <v>117</v>
      </c>
      <c r="B35" s="48" t="s">
        <v>287</v>
      </c>
      <c r="C35" s="79"/>
      <c r="D35" s="27">
        <v>0</v>
      </c>
      <c r="E35" s="4"/>
    </row>
    <row r="37" spans="1:5" ht="24" customHeight="1" x14ac:dyDescent="0.2">
      <c r="A37" s="111" t="s">
        <v>196</v>
      </c>
      <c r="B37" s="111"/>
      <c r="C37" s="111"/>
      <c r="D37" s="111"/>
      <c r="E37" s="111"/>
    </row>
    <row r="41" spans="1:5" x14ac:dyDescent="0.2">
      <c r="B41" s="56"/>
    </row>
  </sheetData>
  <mergeCells count="6">
    <mergeCell ref="A37:E37"/>
    <mergeCell ref="A2:E2"/>
    <mergeCell ref="C3:D3"/>
    <mergeCell ref="E3:E4"/>
    <mergeCell ref="A3:A4"/>
    <mergeCell ref="B3:B4"/>
  </mergeCells>
  <pageMargins left="0.7" right="0.7" top="0.75" bottom="0.75" header="0.3" footer="0.3"/>
  <pageSetup paperSize="9" scale="76" orientation="portrait" r:id="rId1"/>
  <headerFooter>
    <oddHeader>&amp;C&amp;"Arial,Bold"&amp;12 2018 Electricity Performance Reporting Datasheets - Retail</oddHeader>
    <oddFooter>&amp;CComplaints    &amp;R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B1" zoomScale="115" zoomScaleNormal="115" workbookViewId="0">
      <selection activeCell="F1" sqref="F1:H1048576"/>
    </sheetView>
  </sheetViews>
  <sheetFormatPr defaultRowHeight="12.75" x14ac:dyDescent="0.2"/>
  <cols>
    <col min="2" max="2" width="40.42578125" customWidth="1"/>
    <col min="3" max="3" width="15.5703125" customWidth="1"/>
    <col min="4" max="4" width="14.85546875" customWidth="1"/>
    <col min="5" max="5" width="30.28515625" customWidth="1"/>
  </cols>
  <sheetData>
    <row r="1" spans="1:5" ht="13.5" thickBot="1" x14ac:dyDescent="0.25">
      <c r="A1" s="57" t="str">
        <f>Customers!B1</f>
        <v>Horizon Power</v>
      </c>
    </row>
    <row r="2" spans="1:5" ht="13.5" thickBot="1" x14ac:dyDescent="0.25">
      <c r="A2" s="130" t="s">
        <v>9</v>
      </c>
      <c r="B2" s="131"/>
      <c r="C2" s="131"/>
      <c r="D2" s="131"/>
      <c r="E2" s="132"/>
    </row>
    <row r="3" spans="1:5" x14ac:dyDescent="0.2">
      <c r="A3" s="115" t="s">
        <v>12</v>
      </c>
      <c r="B3" s="117" t="s">
        <v>0</v>
      </c>
      <c r="C3" s="133" t="s">
        <v>3</v>
      </c>
      <c r="D3" s="134"/>
      <c r="E3" s="135" t="s">
        <v>10</v>
      </c>
    </row>
    <row r="4" spans="1:5" x14ac:dyDescent="0.2">
      <c r="A4" s="116"/>
      <c r="B4" s="118"/>
      <c r="C4" s="29" t="s">
        <v>1</v>
      </c>
      <c r="D4" s="29" t="s">
        <v>15</v>
      </c>
      <c r="E4" s="136"/>
    </row>
    <row r="5" spans="1:5" ht="25.5" x14ac:dyDescent="0.2">
      <c r="A5" s="19" t="s">
        <v>118</v>
      </c>
      <c r="B5" s="46" t="s">
        <v>301</v>
      </c>
      <c r="C5" s="80">
        <v>5</v>
      </c>
      <c r="D5" s="91"/>
      <c r="E5" s="6"/>
    </row>
    <row r="6" spans="1:5" ht="25.5" x14ac:dyDescent="0.2">
      <c r="A6" s="21" t="s">
        <v>119</v>
      </c>
      <c r="B6" s="46" t="s">
        <v>302</v>
      </c>
      <c r="C6" s="92"/>
      <c r="D6" s="86">
        <v>1140</v>
      </c>
      <c r="E6" s="6"/>
    </row>
    <row r="7" spans="1:5" ht="96" x14ac:dyDescent="0.2">
      <c r="A7" s="19" t="s">
        <v>120</v>
      </c>
      <c r="B7" s="46" t="s">
        <v>303</v>
      </c>
      <c r="C7" s="81">
        <v>42</v>
      </c>
      <c r="D7" s="91"/>
      <c r="E7" s="6" t="s">
        <v>353</v>
      </c>
    </row>
    <row r="8" spans="1:5" ht="25.5" x14ac:dyDescent="0.2">
      <c r="A8" s="19" t="s">
        <v>121</v>
      </c>
      <c r="B8" s="46" t="s">
        <v>304</v>
      </c>
      <c r="C8" s="92"/>
      <c r="D8" s="86">
        <v>8900</v>
      </c>
      <c r="E8" s="6"/>
    </row>
    <row r="9" spans="1:5" ht="25.5" x14ac:dyDescent="0.2">
      <c r="A9" s="19" t="s">
        <v>122</v>
      </c>
      <c r="B9" s="46" t="s">
        <v>305</v>
      </c>
      <c r="C9" s="81">
        <v>0</v>
      </c>
      <c r="D9" s="91"/>
      <c r="E9" s="6"/>
    </row>
    <row r="10" spans="1:5" ht="26.25" thickBot="1" x14ac:dyDescent="0.25">
      <c r="A10" s="20" t="s">
        <v>123</v>
      </c>
      <c r="B10" s="48" t="s">
        <v>306</v>
      </c>
      <c r="C10" s="93"/>
      <c r="D10" s="94">
        <v>0</v>
      </c>
      <c r="E10" s="7"/>
    </row>
    <row r="12" spans="1:5" x14ac:dyDescent="0.2">
      <c r="A12" s="52" t="s">
        <v>195</v>
      </c>
    </row>
  </sheetData>
  <mergeCells count="5">
    <mergeCell ref="A3:A4"/>
    <mergeCell ref="B3:B4"/>
    <mergeCell ref="C3:D3"/>
    <mergeCell ref="A2:E2"/>
    <mergeCell ref="E3:E4"/>
  </mergeCells>
  <pageMargins left="0.7" right="0.7" top="0.75" bottom="0.75" header="0.3" footer="0.3"/>
  <pageSetup paperSize="9" scale="76" orientation="portrait" r:id="rId1"/>
  <headerFooter>
    <oddHeader>&amp;C&amp;"Arial,Bold"&amp;12 2018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E28" sqref="E28"/>
    </sheetView>
  </sheetViews>
  <sheetFormatPr defaultRowHeight="12.75" x14ac:dyDescent="0.2"/>
  <cols>
    <col min="2" max="2" width="48.42578125" customWidth="1"/>
    <col min="3" max="4" width="13" customWidth="1"/>
    <col min="5" max="5" width="28.28515625" customWidth="1"/>
  </cols>
  <sheetData>
    <row r="1" spans="1:5" ht="13.5" thickBot="1" x14ac:dyDescent="0.25">
      <c r="A1" s="57" t="str">
        <f>Customers!B1</f>
        <v>Horizon Power</v>
      </c>
    </row>
    <row r="2" spans="1:5" ht="13.5" thickBot="1" x14ac:dyDescent="0.25">
      <c r="A2" s="130" t="s">
        <v>8</v>
      </c>
      <c r="B2" s="131"/>
      <c r="C2" s="131"/>
      <c r="D2" s="131"/>
      <c r="E2" s="132"/>
    </row>
    <row r="3" spans="1:5" x14ac:dyDescent="0.2">
      <c r="A3" s="115" t="s">
        <v>12</v>
      </c>
      <c r="B3" s="117" t="s">
        <v>0</v>
      </c>
      <c r="C3" s="133" t="s">
        <v>3</v>
      </c>
      <c r="D3" s="134"/>
      <c r="E3" s="135" t="s">
        <v>13</v>
      </c>
    </row>
    <row r="4" spans="1:5" x14ac:dyDescent="0.2">
      <c r="A4" s="116"/>
      <c r="B4" s="118"/>
      <c r="C4" s="37" t="s">
        <v>1</v>
      </c>
      <c r="D4" s="37" t="s">
        <v>2</v>
      </c>
      <c r="E4" s="136"/>
    </row>
    <row r="5" spans="1:5" ht="72" x14ac:dyDescent="0.2">
      <c r="A5" s="17" t="s">
        <v>124</v>
      </c>
      <c r="B5" s="46" t="s">
        <v>307</v>
      </c>
      <c r="C5" s="67">
        <v>81159</v>
      </c>
      <c r="D5" s="8"/>
      <c r="E5" s="3" t="s">
        <v>335</v>
      </c>
    </row>
    <row r="6" spans="1:5" ht="25.5" x14ac:dyDescent="0.2">
      <c r="A6" s="17" t="s">
        <v>125</v>
      </c>
      <c r="B6" s="46" t="s">
        <v>308</v>
      </c>
      <c r="C6" s="67">
        <v>60027</v>
      </c>
      <c r="D6" s="8"/>
      <c r="E6" s="3"/>
    </row>
    <row r="7" spans="1:5" ht="25.5" x14ac:dyDescent="0.2">
      <c r="A7" s="17" t="s">
        <v>126</v>
      </c>
      <c r="B7" s="46" t="s">
        <v>309</v>
      </c>
      <c r="C7" s="73"/>
      <c r="D7" s="9">
        <f>IF(OR($C$5=0,$C$5=" ",C6=0,C6=" ")," ",C6/$C$5)</f>
        <v>0.7396222230436551</v>
      </c>
      <c r="E7" s="3" t="s">
        <v>319</v>
      </c>
    </row>
    <row r="8" spans="1:5" ht="25.5" x14ac:dyDescent="0.2">
      <c r="A8" s="17" t="s">
        <v>127</v>
      </c>
      <c r="B8" s="46" t="s">
        <v>310</v>
      </c>
      <c r="C8" s="77">
        <v>41</v>
      </c>
      <c r="D8" s="8"/>
      <c r="E8" s="3"/>
    </row>
    <row r="9" spans="1:5" ht="36" x14ac:dyDescent="0.2">
      <c r="A9" s="17" t="s">
        <v>128</v>
      </c>
      <c r="B9" s="46" t="s">
        <v>311</v>
      </c>
      <c r="C9" s="67">
        <v>2590</v>
      </c>
      <c r="D9" s="8"/>
      <c r="E9" s="3" t="s">
        <v>316</v>
      </c>
    </row>
    <row r="10" spans="1:5" ht="21" customHeight="1" thickBot="1" x14ac:dyDescent="0.25">
      <c r="A10" s="18" t="s">
        <v>129</v>
      </c>
      <c r="B10" s="48" t="s">
        <v>312</v>
      </c>
      <c r="C10" s="76"/>
      <c r="D10" s="10">
        <f>IF(OR($C$5=0,$C$5=" ",C9=0,C9=" ")," ",C9/$C$5)</f>
        <v>3.1912665262016533E-2</v>
      </c>
      <c r="E10" s="4"/>
    </row>
    <row r="12" spans="1:5" ht="24.75" customHeight="1" x14ac:dyDescent="0.2">
      <c r="A12" s="111" t="s">
        <v>194</v>
      </c>
      <c r="B12" s="111"/>
      <c r="C12" s="111"/>
      <c r="D12" s="111"/>
      <c r="E12" s="111"/>
    </row>
  </sheetData>
  <mergeCells count="6">
    <mergeCell ref="A12:E12"/>
    <mergeCell ref="A2:E2"/>
    <mergeCell ref="E3:E4"/>
    <mergeCell ref="C3:D3"/>
    <mergeCell ref="A3:A4"/>
    <mergeCell ref="B3:B4"/>
  </mergeCells>
  <pageMargins left="0.7" right="0.7" top="0.75" bottom="0.75" header="0.3" footer="0.3"/>
  <pageSetup paperSize="9" scale="76" orientation="portrait" r:id="rId1"/>
  <headerFooter>
    <oddHeader>&amp;C&amp;"Arial,Bold"&amp;12 2018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H12" sqref="H12"/>
    </sheetView>
  </sheetViews>
  <sheetFormatPr defaultRowHeight="12.75" x14ac:dyDescent="0.2"/>
  <cols>
    <col min="2" max="2" width="49.7109375" customWidth="1"/>
    <col min="3" max="4" width="13" customWidth="1"/>
    <col min="5" max="5" width="32" customWidth="1"/>
  </cols>
  <sheetData>
    <row r="1" spans="1:5" ht="13.5" thickBot="1" x14ac:dyDescent="0.25">
      <c r="A1" s="57" t="str">
        <f>Customers!B1</f>
        <v>Horizon Power</v>
      </c>
    </row>
    <row r="2" spans="1:5" ht="13.5" thickBot="1" x14ac:dyDescent="0.25">
      <c r="A2" s="130" t="s">
        <v>130</v>
      </c>
      <c r="B2" s="131"/>
      <c r="C2" s="131"/>
      <c r="D2" s="131"/>
      <c r="E2" s="132"/>
    </row>
    <row r="3" spans="1:5" x14ac:dyDescent="0.2">
      <c r="A3" s="115" t="s">
        <v>12</v>
      </c>
      <c r="B3" s="117" t="s">
        <v>0</v>
      </c>
      <c r="C3" s="133" t="s">
        <v>3</v>
      </c>
      <c r="D3" s="137"/>
      <c r="E3" s="135" t="s">
        <v>13</v>
      </c>
    </row>
    <row r="4" spans="1:5" x14ac:dyDescent="0.2">
      <c r="A4" s="116"/>
      <c r="B4" s="118"/>
      <c r="C4" s="37" t="s">
        <v>1</v>
      </c>
      <c r="D4" s="37" t="s">
        <v>15</v>
      </c>
      <c r="E4" s="136"/>
    </row>
    <row r="5" spans="1:5" ht="168" x14ac:dyDescent="0.2">
      <c r="A5" s="17" t="s">
        <v>131</v>
      </c>
      <c r="B5" s="46" t="s">
        <v>166</v>
      </c>
      <c r="C5" s="80">
        <v>1498</v>
      </c>
      <c r="D5" s="31"/>
      <c r="E5" s="3" t="s">
        <v>357</v>
      </c>
    </row>
    <row r="6" spans="1:5" ht="25.5" x14ac:dyDescent="0.2">
      <c r="A6" s="17" t="s">
        <v>132</v>
      </c>
      <c r="B6" s="46" t="s">
        <v>167</v>
      </c>
      <c r="C6" s="81">
        <v>211</v>
      </c>
      <c r="D6" s="31"/>
      <c r="E6" s="3" t="s">
        <v>336</v>
      </c>
    </row>
    <row r="7" spans="1:5" ht="25.5" x14ac:dyDescent="0.2">
      <c r="A7" s="17" t="s">
        <v>133</v>
      </c>
      <c r="B7" s="46" t="s">
        <v>168</v>
      </c>
      <c r="C7" s="82">
        <v>213</v>
      </c>
      <c r="D7" s="31"/>
      <c r="E7" s="3"/>
    </row>
    <row r="8" spans="1:5" ht="38.25" x14ac:dyDescent="0.2">
      <c r="A8" s="17" t="s">
        <v>134</v>
      </c>
      <c r="B8" s="46" t="s">
        <v>169</v>
      </c>
      <c r="C8" s="83"/>
      <c r="D8" s="85">
        <v>714.67</v>
      </c>
      <c r="E8" s="3"/>
    </row>
    <row r="9" spans="1:5" ht="26.25" customHeight="1" x14ac:dyDescent="0.2">
      <c r="A9" s="17" t="s">
        <v>135</v>
      </c>
      <c r="B9" s="46" t="s">
        <v>170</v>
      </c>
      <c r="C9" s="83"/>
      <c r="D9" s="86">
        <v>3931.2</v>
      </c>
      <c r="E9" s="3"/>
    </row>
    <row r="10" spans="1:5" ht="38.25" x14ac:dyDescent="0.2">
      <c r="A10" s="17" t="s">
        <v>142</v>
      </c>
      <c r="B10" s="46" t="s">
        <v>171</v>
      </c>
      <c r="C10" s="81">
        <v>860</v>
      </c>
      <c r="D10" s="31"/>
      <c r="E10" s="3"/>
    </row>
    <row r="11" spans="1:5" ht="38.25" x14ac:dyDescent="0.2">
      <c r="A11" s="17" t="s">
        <v>143</v>
      </c>
      <c r="B11" s="46" t="s">
        <v>172</v>
      </c>
      <c r="C11" s="82">
        <v>212</v>
      </c>
      <c r="D11" s="31"/>
      <c r="E11" s="3"/>
    </row>
    <row r="12" spans="1:5" ht="38.25" x14ac:dyDescent="0.2">
      <c r="A12" s="17" t="s">
        <v>144</v>
      </c>
      <c r="B12" s="46" t="s">
        <v>173</v>
      </c>
      <c r="C12" s="81">
        <v>135</v>
      </c>
      <c r="D12" s="31"/>
      <c r="E12" s="3"/>
    </row>
    <row r="13" spans="1:5" ht="31.5" customHeight="1" x14ac:dyDescent="0.2">
      <c r="A13" s="17" t="s">
        <v>145</v>
      </c>
      <c r="B13" s="46" t="s">
        <v>174</v>
      </c>
      <c r="C13" s="82">
        <v>929</v>
      </c>
      <c r="D13" s="31"/>
      <c r="E13" s="3"/>
    </row>
    <row r="14" spans="1:5" ht="51" x14ac:dyDescent="0.2">
      <c r="A14" s="17" t="s">
        <v>146</v>
      </c>
      <c r="B14" s="46" t="s">
        <v>175</v>
      </c>
      <c r="C14" s="81">
        <v>1912</v>
      </c>
      <c r="D14" s="31"/>
      <c r="E14" s="3"/>
    </row>
    <row r="15" spans="1:5" ht="39" thickBot="1" x14ac:dyDescent="0.25">
      <c r="A15" s="18" t="s">
        <v>147</v>
      </c>
      <c r="B15" s="47" t="s">
        <v>176</v>
      </c>
      <c r="C15" s="84">
        <v>736</v>
      </c>
      <c r="D15" s="44"/>
      <c r="E15" s="4"/>
    </row>
    <row r="16" spans="1:5" x14ac:dyDescent="0.2">
      <c r="C16" s="40"/>
      <c r="D16" s="40"/>
      <c r="E16" s="38"/>
    </row>
    <row r="17" spans="1:5" ht="12.75" customHeight="1" x14ac:dyDescent="0.2">
      <c r="A17" s="52" t="s">
        <v>163</v>
      </c>
      <c r="B17" s="15"/>
      <c r="C17" s="15"/>
      <c r="D17" s="15"/>
      <c r="E17" s="15"/>
    </row>
    <row r="18" spans="1:5" x14ac:dyDescent="0.2">
      <c r="A18" s="52" t="s">
        <v>195</v>
      </c>
      <c r="C18" s="40"/>
      <c r="D18" s="40"/>
      <c r="E18" s="38"/>
    </row>
    <row r="19" spans="1:5" x14ac:dyDescent="0.2">
      <c r="C19" s="41"/>
      <c r="D19" s="40"/>
      <c r="E19" s="38"/>
    </row>
    <row r="20" spans="1:5" x14ac:dyDescent="0.2">
      <c r="C20" s="39"/>
      <c r="D20" s="39"/>
      <c r="E20" s="39"/>
    </row>
  </sheetData>
  <mergeCells count="5">
    <mergeCell ref="A2:E2"/>
    <mergeCell ref="A3:A4"/>
    <mergeCell ref="B3:B4"/>
    <mergeCell ref="C3:D3"/>
    <mergeCell ref="E3:E4"/>
  </mergeCells>
  <pageMargins left="0.7" right="0.7" top="0.75" bottom="0.75" header="0.3" footer="0.3"/>
  <pageSetup paperSize="9" scale="76" orientation="portrait" r:id="rId1"/>
  <headerFooter>
    <oddHeader>&amp;C&amp;"Arial,Bold"&amp;12 2018 Electricity Performance Reporting Datasheets - Retail</oddHeader>
    <oddFooter>&amp;CEnergy Bill Debt Indicators&amp;R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Customers</vt:lpstr>
      <vt:lpstr>Affordability</vt:lpstr>
      <vt:lpstr>Disconnections for Non-Payment</vt:lpstr>
      <vt:lpstr>Reconnections</vt:lpstr>
      <vt:lpstr>Complaints</vt:lpstr>
      <vt:lpstr>Compensation Payments</vt:lpstr>
      <vt:lpstr>Call Centre Performance</vt:lpstr>
      <vt:lpstr>Energy Bill Debt Indicators</vt:lpstr>
      <vt:lpstr>Hardship Programs</vt:lpstr>
      <vt:lpstr>Affordability!Print_Area</vt:lpstr>
      <vt:lpstr>'Call Centre Performance'!Print_Area</vt:lpstr>
      <vt:lpstr>'Compensation Payments'!Print_Area</vt:lpstr>
      <vt:lpstr>Complaints!Print_Area</vt:lpstr>
      <vt:lpstr>Customers!Print_Area</vt:lpstr>
      <vt:lpstr>'Disconnections for Non-Payment'!Print_Area</vt:lpstr>
      <vt:lpstr>'Energy Bill Debt Indicators'!Print_Area</vt:lpstr>
      <vt:lpstr>'Hardship Programs'!Print_Area</vt:lpstr>
      <vt:lpstr>'Read this first'!Print_Area</vt:lpstr>
      <vt:lpstr>Reconnections!Print_Area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h086974</cp:lastModifiedBy>
  <cp:lastPrinted>2018-09-25T06:34:44Z</cp:lastPrinted>
  <dcterms:created xsi:type="dcterms:W3CDTF">2007-04-23T01:19:35Z</dcterms:created>
  <dcterms:modified xsi:type="dcterms:W3CDTF">2019-02-18T04:51:59Z</dcterms:modified>
</cp:coreProperties>
</file>